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bon de commande" sheetId="1" r:id="rId1"/>
    <sheet name="variables" sheetId="2" r:id="rId2"/>
  </sheets>
  <definedNames>
    <definedName name="_xlnm.Print_Area" localSheetId="0">'bon de commande'!$A$1:$M$85</definedName>
    <definedName name="année">'variables'!$B$3</definedName>
    <definedName name="datelimite">'variables'!$B$5</definedName>
    <definedName name="frais">'variables'!#REF!</definedName>
    <definedName name="horaire">'variables'!$B$4</definedName>
    <definedName name="jour1">'variables'!$B$1</definedName>
    <definedName name="mois">'variables'!$B$2</definedName>
    <definedName name="prixbriochemanie">'variables'!#REF!</definedName>
    <definedName name="prix_agneau">'variables'!#REF!</definedName>
    <definedName name="prix_assortiment">'variables'!$B$15</definedName>
    <definedName name="prix_boeuf">'variables'!#REF!</definedName>
    <definedName name="prix_boissonausureau">'variables'!#REF!</definedName>
    <definedName name="prix_boule1_2complète">'variables'!#REF!</definedName>
    <definedName name="prix_boulecomplète">'variables'!#REF!</definedName>
    <definedName name="prix_brioche">'variables'!#REF!</definedName>
    <definedName name="prix_bâtardcampagne">'variables'!#REF!</definedName>
    <definedName name="prix_bâtardgraines">'variables'!#REF!</definedName>
    <definedName name="prix_bâtardpetitépeautre">'variables'!#REF!</definedName>
    <definedName name="prix_bâtardT110">'variables'!#REF!</definedName>
    <definedName name="prix_bâtardT150">'variables'!#REF!</definedName>
    <definedName name="prix_bâtardépeautre">'variables'!#REF!</definedName>
    <definedName name="prix_canette">'variables'!$B$17</definedName>
    <definedName name="prix_divers">'variables'!$B$21</definedName>
    <definedName name="prix_farinepetitépeautre">'variables'!#REF!</definedName>
    <definedName name="prix_farineT80">'variables'!#REF!</definedName>
    <definedName name="prix_farineT80_5kg">'variables'!#REF!</definedName>
    <definedName name="prix_flageolets">'variables'!#REF!</definedName>
    <definedName name="prix_fromagechèvre">'variables'!#REF!</definedName>
    <definedName name="prix_gésiers">'variables'!$B$20</definedName>
    <definedName name="prix_haricotsblancs">'variables'!#REF!</definedName>
    <definedName name="prix_huiledechanvre">'variables'!#REF!</definedName>
    <definedName name="prix_huiledetournesol">'variables'!#REF!</definedName>
    <definedName name="prix_juspomme">'variables'!#REF!</definedName>
    <definedName name="prix_lentillesvertes">'variables'!#REF!</definedName>
    <definedName name="prix_merguezes">'variables'!#REF!</definedName>
    <definedName name="prix_mielacacia">'variables'!#REF!</definedName>
    <definedName name="prix_mielchâtaigner">'variables'!#REF!</definedName>
    <definedName name="prix_mielforêt">'variables'!#REF!</definedName>
    <definedName name="prix_mielprintemps">'variables'!#REF!</definedName>
    <definedName name="prix_mielété">'variables'!#REF!</definedName>
    <definedName name="prix_mousse">'variables'!$B$19</definedName>
    <definedName name="prix_nougat">'variables'!#REF!</definedName>
    <definedName name="prix_oeufs">'variables'!$B$23</definedName>
    <definedName name="prix_painauKamut">'variables'!#REF!</definedName>
    <definedName name="prix_painaupetitépeautre">'variables'!#REF!</definedName>
    <definedName name="prix_painauxgraines">'variables'!#REF!</definedName>
    <definedName name="prix_painauxnoix">'variables'!#REF!</definedName>
    <definedName name="prix_paindeseigle">'variables'!#REF!</definedName>
    <definedName name="prix_painnature">'variables'!#REF!</definedName>
    <definedName name="prix_painraisins_amandes">'variables'!#REF!</definedName>
    <definedName name="prix_painépicesgarni">'variables'!#REF!</definedName>
    <definedName name="prix_panier_légumesgrand">'variables'!#REF!</definedName>
    <definedName name="prix_panier_légumespetit">'variables'!#REF!</definedName>
    <definedName name="prix_pintade">'variables'!$B$16</definedName>
    <definedName name="prix_poiscassés">'variables'!#REF!</definedName>
    <definedName name="prix_poischiches">'variables'!#REF!</definedName>
    <definedName name="prix_pollen">'variables'!#REF!</definedName>
    <definedName name="prix_pouletdécoupé">'variables'!$B$14</definedName>
    <definedName name="prix_pouletentier">'variables'!$B$13</definedName>
    <definedName name="prix_propolis">'variables'!#REF!</definedName>
    <definedName name="prix_rillettes">'variables'!$B$18</definedName>
    <definedName name="prix_siropdesureau">'variables'!#REF!</definedName>
    <definedName name="prix_tisane">'variables'!#REF!</definedName>
    <definedName name="prix_tourteseigle">'variables'!#REF!</definedName>
    <definedName name="prix_veau">'variables'!#REF!</definedName>
    <definedName name="prix_vinaigre">'variables'!#REF!</definedName>
    <definedName name="septembre">'variables'!#REF!</definedName>
    <definedName name="événement1">'variables'!$B$6</definedName>
    <definedName name="événement2">'variables'!$B$7</definedName>
    <definedName name="événement3">'variables'!$B$8</definedName>
    <definedName name="événement4">'variables'!$B$9</definedName>
    <definedName name="événement5">'variables'!$B$10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B1" authorId="0">
      <text>
        <r>
          <rPr>
            <b/>
            <sz val="8"/>
            <color indexed="8"/>
            <rFont val="Tahoma"/>
            <family val="2"/>
          </rPr>
          <t xml:space="preserve">-:
</t>
        </r>
        <r>
          <rPr>
            <sz val="8"/>
            <color indexed="8"/>
            <rFont val="Tahoma"/>
            <family val="2"/>
          </rPr>
          <t>à écrire sous la forme
xx</t>
        </r>
      </text>
    </comment>
    <comment ref="B2" authorId="0">
      <text>
        <r>
          <rPr>
            <b/>
            <sz val="8"/>
            <color indexed="8"/>
            <rFont val="Tahoma"/>
            <family val="2"/>
          </rPr>
          <t xml:space="preserve">-:
</t>
        </r>
        <r>
          <rPr>
            <sz val="8"/>
            <color indexed="8"/>
            <rFont val="Tahoma"/>
            <family val="2"/>
          </rPr>
          <t>à écrire en toute lettre</t>
        </r>
      </text>
    </comment>
    <comment ref="B5" authorId="0">
      <text>
        <r>
          <rPr>
            <b/>
            <sz val="8"/>
            <color indexed="8"/>
            <rFont val="Tahoma"/>
            <family val="2"/>
          </rPr>
          <t xml:space="preserve">-:
</t>
        </r>
        <r>
          <rPr>
            <sz val="8"/>
            <color indexed="8"/>
            <rFont val="Tahoma"/>
            <family val="2"/>
          </rPr>
          <t>sous la forme 
xx/xx/xxxx</t>
        </r>
      </text>
    </comment>
    <comment ref="B6" authorId="0">
      <text>
        <r>
          <rPr>
            <b/>
            <sz val="8"/>
            <color indexed="8"/>
            <rFont val="Tahoma"/>
            <family val="2"/>
          </rPr>
          <t xml:space="preserve">-:
</t>
        </r>
        <r>
          <rPr>
            <sz val="8"/>
            <color indexed="8"/>
            <rFont val="Tahoma"/>
            <family val="2"/>
          </rPr>
          <t>en toutes lettre, vérifier l'affichage en feuille1</t>
        </r>
      </text>
    </comment>
  </commentList>
</comments>
</file>

<file path=xl/sharedStrings.xml><?xml version="1.0" encoding="utf-8"?>
<sst xmlns="http://schemas.openxmlformats.org/spreadsheetml/2006/main" count="150" uniqueCount="75">
  <si>
    <t xml:space="preserve">Bon de Commande PCA </t>
  </si>
  <si>
    <t>pense-bête</t>
  </si>
  <si>
    <t>œufs et champignons biologiques</t>
  </si>
  <si>
    <t>œufs-champignons</t>
  </si>
  <si>
    <t>Maïté &amp; Eric Nguyen</t>
  </si>
  <si>
    <t xml:space="preserve"> votre nom et prénom</t>
  </si>
  <si>
    <t>votre adresse mail</t>
  </si>
  <si>
    <t>le poulet entier</t>
  </si>
  <si>
    <t xml:space="preserve">~1,7kg </t>
  </si>
  <si>
    <t>le poulet découpé</t>
  </si>
  <si>
    <t>~1,7 kg</t>
  </si>
  <si>
    <t>Le petit panier du potager**</t>
  </si>
  <si>
    <t>poids</t>
  </si>
  <si>
    <t>prix</t>
  </si>
  <si>
    <t>qtté</t>
  </si>
  <si>
    <t>total</t>
  </si>
  <si>
    <t>~1,8 kg</t>
  </si>
  <si>
    <t>le poulet découpé emballé sous-vide</t>
  </si>
  <si>
    <t>l'assortiment de volaille*</t>
  </si>
  <si>
    <t>la pintade</t>
  </si>
  <si>
    <t>~1,5 kg</t>
  </si>
  <si>
    <t>la canette</t>
  </si>
  <si>
    <t>les rillettes de volailles</t>
  </si>
  <si>
    <t>250 g</t>
  </si>
  <si>
    <t>la mousse de volailles</t>
  </si>
  <si>
    <t>les gésiers confits</t>
  </si>
  <si>
    <t>le panier de légumes*</t>
  </si>
  <si>
    <t>nos œufs Bio**</t>
  </si>
  <si>
    <t>les 6</t>
  </si>
  <si>
    <t>la barquette de fraises Cléry</t>
  </si>
  <si>
    <t>500g</t>
  </si>
  <si>
    <t>les kiwis bio</t>
  </si>
  <si>
    <t>les champignons Bio de Chancelade</t>
  </si>
  <si>
    <t>500 g</t>
  </si>
  <si>
    <t xml:space="preserve"> </t>
  </si>
  <si>
    <t>10 pièces</t>
  </si>
  <si>
    <t>la barquette de fraises</t>
  </si>
  <si>
    <t xml:space="preserve">le jus de Myrtilles bio </t>
  </si>
  <si>
    <t>500 ml</t>
  </si>
  <si>
    <t>le jus de Myrtilles bio les 6 bouteilles</t>
  </si>
  <si>
    <t>total de la commande payé par chèque/en espèces/virement</t>
  </si>
  <si>
    <t>total de ma commande:</t>
  </si>
  <si>
    <t>**: certifié par Qualisud Fr-Bio-16</t>
  </si>
  <si>
    <t>*: en conversion vers l'agriculture biologique certifié par Qualisud Fr-Bio-16</t>
  </si>
  <si>
    <t>commande à remettre à Maïté, accompagnée du règlement chèque ou espèces</t>
  </si>
  <si>
    <t>toutes les infos sur:</t>
  </si>
  <si>
    <t>ou à envoyer par mail, avec règlement par virement bancaire aux coordonnés suivantes:</t>
  </si>
  <si>
    <t> http://pca.nursit.com</t>
  </si>
  <si>
    <t>IBAN: FR76 1240 6000 1000 1871 3780 254</t>
  </si>
  <si>
    <t>contact mail:</t>
  </si>
  <si>
    <t>BIC: AGRIFRPP824</t>
  </si>
  <si>
    <t>ericmaiteng2@gmail.com</t>
  </si>
  <si>
    <t>jour1</t>
  </si>
  <si>
    <t>05</t>
  </si>
  <si>
    <t>mois</t>
  </si>
  <si>
    <t>Février</t>
  </si>
  <si>
    <t>année</t>
  </si>
  <si>
    <t>horaire</t>
  </si>
  <si>
    <t>19h/20h</t>
  </si>
  <si>
    <t>datelimite</t>
  </si>
  <si>
    <t>événement1</t>
  </si>
  <si>
    <t>événement2</t>
  </si>
  <si>
    <t>événement3</t>
  </si>
  <si>
    <t>événement4</t>
  </si>
  <si>
    <t>événement5</t>
  </si>
  <si>
    <t>prix.pouletentier</t>
  </si>
  <si>
    <t>prix.pouletdécoupé</t>
  </si>
  <si>
    <t>prix.assortiment</t>
  </si>
  <si>
    <t>prix.pintade</t>
  </si>
  <si>
    <t>prix.canette</t>
  </si>
  <si>
    <t>prix.rillettes</t>
  </si>
  <si>
    <t>prix.mousse</t>
  </si>
  <si>
    <t>prix.gésiers</t>
  </si>
  <si>
    <t>prix.divers</t>
  </si>
  <si>
    <t>prix.oeufs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</si>
</sst>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&quot; €&quot;"/>
    <numFmt numFmtId="166" formatCode="General"/>
    <numFmt numFmtId="167" formatCode="[$-F800]DDDD&quot;, &quot;MMMM\ DD&quot;, &quot;YYYY"/>
    <numFmt numFmtId="168" formatCode="@"/>
    <numFmt numFmtId="169" formatCode="DD/MM/YYYY"/>
  </numFmts>
  <fonts count="13">
    <font>
      <sz val="10"/>
      <name val="Arial"/>
      <family val="2"/>
    </font>
    <font>
      <sz val="10"/>
      <name val="Century Gothic"/>
      <family val="2"/>
    </font>
    <font>
      <b/>
      <sz val="18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8"/>
      <name val="Century Gothic"/>
      <family val="2"/>
    </font>
    <font>
      <b/>
      <u val="single"/>
      <sz val="14"/>
      <name val="Century Gothic"/>
      <family val="2"/>
    </font>
    <font>
      <b/>
      <sz val="14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DashDot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DashDot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DashDot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DashDot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DashDot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DashDotDot">
        <color indexed="8"/>
      </right>
      <top>
        <color indexed="63"/>
      </top>
      <bottom>
        <color indexed="63"/>
      </bottom>
    </border>
    <border>
      <left style="mediumDashDotDot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Alignment="1" applyProtection="1">
      <alignment/>
      <protection/>
    </xf>
    <xf numFmtId="165" fontId="1" fillId="0" borderId="0" xfId="0" applyNumberFormat="1" applyFont="1" applyFill="1" applyAlignment="1" applyProtection="1">
      <alignment horizontal="center"/>
      <protection/>
    </xf>
    <xf numFmtId="164" fontId="1" fillId="0" borderId="0" xfId="0" applyFont="1" applyFill="1" applyBorder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center"/>
      <protection/>
    </xf>
    <xf numFmtId="164" fontId="4" fillId="0" borderId="0" xfId="0" applyFont="1" applyFill="1" applyBorder="1" applyAlignment="1" applyProtection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2" fillId="0" borderId="0" xfId="0" applyFont="1" applyFill="1" applyAlignment="1" applyProtection="1">
      <alignment horizontal="right"/>
      <protection/>
    </xf>
    <xf numFmtId="164" fontId="2" fillId="0" borderId="0" xfId="0" applyFont="1" applyFill="1" applyAlignment="1" applyProtection="1">
      <alignment horizontal="left"/>
      <protection/>
    </xf>
    <xf numFmtId="165" fontId="5" fillId="0" borderId="0" xfId="0" applyNumberFormat="1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5" fontId="5" fillId="0" borderId="1" xfId="0" applyNumberFormat="1" applyFont="1" applyFill="1" applyBorder="1" applyAlignment="1" applyProtection="1">
      <alignment horizontal="center"/>
      <protection/>
    </xf>
    <xf numFmtId="165" fontId="1" fillId="0" borderId="0" xfId="0" applyNumberFormat="1" applyFont="1" applyFill="1" applyBorder="1" applyAlignment="1" applyProtection="1">
      <alignment/>
      <protection/>
    </xf>
    <xf numFmtId="165" fontId="1" fillId="0" borderId="1" xfId="0" applyNumberFormat="1" applyFont="1" applyFill="1" applyBorder="1" applyAlignment="1" applyProtection="1">
      <alignment horizontal="center"/>
      <protection/>
    </xf>
    <xf numFmtId="164" fontId="1" fillId="0" borderId="0" xfId="0" applyFont="1" applyFill="1" applyAlignment="1" applyProtection="1">
      <alignment horizontal="right"/>
      <protection/>
    </xf>
    <xf numFmtId="164" fontId="1" fillId="0" borderId="2" xfId="0" applyFont="1" applyFill="1" applyBorder="1" applyAlignment="1" applyProtection="1">
      <alignment/>
      <protection locked="0"/>
    </xf>
    <xf numFmtId="164" fontId="1" fillId="0" borderId="3" xfId="0" applyFont="1" applyFill="1" applyBorder="1" applyAlignment="1" applyProtection="1">
      <alignment/>
      <protection locked="0"/>
    </xf>
    <xf numFmtId="164" fontId="1" fillId="0" borderId="1" xfId="0" applyFont="1" applyFill="1" applyBorder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Font="1" applyFill="1" applyAlignment="1" applyProtection="1">
      <alignment horizontal="right"/>
      <protection/>
    </xf>
    <xf numFmtId="164" fontId="6" fillId="0" borderId="0" xfId="0" applyFont="1" applyFill="1" applyAlignment="1" applyProtection="1">
      <alignment horizontal="center"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5" fontId="7" fillId="0" borderId="0" xfId="0" applyNumberFormat="1" applyFont="1" applyFill="1" applyBorder="1" applyAlignment="1" applyProtection="1">
      <alignment/>
      <protection/>
    </xf>
    <xf numFmtId="164" fontId="7" fillId="0" borderId="0" xfId="0" applyFont="1" applyFill="1" applyBorder="1" applyAlignment="1" applyProtection="1">
      <alignment/>
      <protection/>
    </xf>
    <xf numFmtId="165" fontId="7" fillId="0" borderId="1" xfId="0" applyNumberFormat="1" applyFont="1" applyFill="1" applyBorder="1" applyAlignment="1" applyProtection="1">
      <alignment horizontal="center"/>
      <protection/>
    </xf>
    <xf numFmtId="164" fontId="4" fillId="0" borderId="0" xfId="0" applyFont="1" applyFill="1" applyBorder="1" applyAlignment="1" applyProtection="1">
      <alignment/>
      <protection/>
    </xf>
    <xf numFmtId="164" fontId="4" fillId="0" borderId="0" xfId="0" applyFont="1" applyFill="1" applyBorder="1" applyAlignment="1" applyProtection="1">
      <alignment horizontal="left"/>
      <protection/>
    </xf>
    <xf numFmtId="164" fontId="1" fillId="0" borderId="4" xfId="0" applyFont="1" applyFill="1" applyBorder="1" applyAlignment="1" applyProtection="1">
      <alignment/>
      <protection locked="0"/>
    </xf>
    <xf numFmtId="165" fontId="1" fillId="0" borderId="5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/>
      <protection/>
    </xf>
    <xf numFmtId="164" fontId="8" fillId="0" borderId="0" xfId="0" applyFont="1" applyFill="1" applyAlignment="1" applyProtection="1">
      <alignment horizontal="left"/>
      <protection/>
    </xf>
    <xf numFmtId="164" fontId="8" fillId="0" borderId="0" xfId="0" applyFont="1" applyFill="1" applyAlignment="1" applyProtection="1">
      <alignment/>
      <protection/>
    </xf>
    <xf numFmtId="164" fontId="1" fillId="0" borderId="6" xfId="0" applyFont="1" applyFill="1" applyBorder="1" applyAlignment="1" applyProtection="1">
      <alignment/>
      <protection locked="0"/>
    </xf>
    <xf numFmtId="165" fontId="1" fillId="0" borderId="7" xfId="0" applyNumberFormat="1" applyFont="1" applyFill="1" applyBorder="1" applyAlignment="1" applyProtection="1">
      <alignment horizontal="center"/>
      <protection/>
    </xf>
    <xf numFmtId="164" fontId="1" fillId="0" borderId="0" xfId="0" applyFont="1" applyFill="1" applyBorder="1" applyAlignment="1" applyProtection="1">
      <alignment/>
      <protection locked="0"/>
    </xf>
    <xf numFmtId="164" fontId="8" fillId="0" borderId="0" xfId="0" applyFont="1" applyFill="1" applyBorder="1" applyAlignment="1" applyProtection="1">
      <alignment horizontal="center"/>
      <protection/>
    </xf>
    <xf numFmtId="164" fontId="1" fillId="0" borderId="8" xfId="0" applyFont="1" applyFill="1" applyBorder="1" applyAlignment="1" applyProtection="1">
      <alignment/>
      <protection locked="0"/>
    </xf>
    <xf numFmtId="165" fontId="1" fillId="0" borderId="9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64" fontId="1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Alignment="1" applyProtection="1">
      <alignment/>
      <protection/>
    </xf>
    <xf numFmtId="165" fontId="3" fillId="0" borderId="0" xfId="0" applyNumberFormat="1" applyFont="1" applyFill="1" applyBorder="1" applyAlignment="1" applyProtection="1">
      <alignment/>
      <protection/>
    </xf>
    <xf numFmtId="164" fontId="3" fillId="0" borderId="0" xfId="0" applyFont="1" applyFill="1" applyBorder="1" applyAlignment="1" applyProtection="1">
      <alignment/>
      <protection/>
    </xf>
    <xf numFmtId="165" fontId="3" fillId="0" borderId="1" xfId="0" applyNumberFormat="1" applyFont="1" applyFill="1" applyBorder="1" applyAlignment="1" applyProtection="1">
      <alignment horizontal="center"/>
      <protection/>
    </xf>
    <xf numFmtId="165" fontId="1" fillId="0" borderId="4" xfId="0" applyNumberFormat="1" applyFont="1" applyFill="1" applyBorder="1" applyAlignment="1" applyProtection="1">
      <alignment horizontal="center"/>
      <protection/>
    </xf>
    <xf numFmtId="164" fontId="9" fillId="0" borderId="0" xfId="0" applyFont="1" applyFill="1" applyBorder="1" applyAlignment="1" applyProtection="1">
      <alignment/>
      <protection/>
    </xf>
    <xf numFmtId="165" fontId="9" fillId="0" borderId="1" xfId="0" applyNumberFormat="1" applyFont="1" applyFill="1" applyBorder="1" applyAlignment="1" applyProtection="1">
      <alignment horizontal="center"/>
      <protection/>
    </xf>
    <xf numFmtId="165" fontId="9" fillId="0" borderId="0" xfId="0" applyNumberFormat="1" applyFont="1" applyFill="1" applyBorder="1" applyAlignme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" fillId="0" borderId="4" xfId="0" applyFont="1" applyFill="1" applyBorder="1" applyAlignment="1" applyProtection="1">
      <alignment/>
      <protection/>
    </xf>
    <xf numFmtId="164" fontId="1" fillId="0" borderId="1" xfId="0" applyFont="1" applyFill="1" applyBorder="1" applyAlignment="1" applyProtection="1">
      <alignment horizontal="center"/>
      <protection/>
    </xf>
    <xf numFmtId="165" fontId="1" fillId="0" borderId="1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right"/>
      <protection/>
    </xf>
    <xf numFmtId="165" fontId="8" fillId="0" borderId="11" xfId="0" applyNumberFormat="1" applyFont="1" applyFill="1" applyBorder="1" applyAlignment="1" applyProtection="1">
      <alignment/>
      <protection/>
    </xf>
    <xf numFmtId="164" fontId="1" fillId="0" borderId="0" xfId="0" applyFont="1" applyFill="1" applyAlignment="1" applyProtection="1">
      <alignment/>
      <protection/>
    </xf>
    <xf numFmtId="167" fontId="1" fillId="0" borderId="0" xfId="0" applyNumberFormat="1" applyFont="1" applyFill="1" applyAlignment="1" applyProtection="1">
      <alignment/>
      <protection/>
    </xf>
    <xf numFmtId="164" fontId="1" fillId="0" borderId="0" xfId="0" applyFont="1" applyFill="1" applyAlignment="1">
      <alignment/>
    </xf>
    <xf numFmtId="164" fontId="1" fillId="0" borderId="0" xfId="0" applyFont="1" applyFill="1" applyAlignment="1" applyProtection="1">
      <alignment horizontal="left"/>
      <protection/>
    </xf>
    <xf numFmtId="165" fontId="1" fillId="0" borderId="12" xfId="0" applyNumberFormat="1" applyFont="1" applyFill="1" applyBorder="1" applyAlignment="1" applyProtection="1">
      <alignment horizontal="center"/>
      <protection/>
    </xf>
    <xf numFmtId="164" fontId="1" fillId="0" borderId="13" xfId="0" applyFont="1" applyFill="1" applyBorder="1" applyAlignment="1" applyProtection="1">
      <alignment/>
      <protection/>
    </xf>
    <xf numFmtId="168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T138"/>
  <sheetViews>
    <sheetView tabSelected="1" zoomScale="80" zoomScaleNormal="80" workbookViewId="0" topLeftCell="A3">
      <selection activeCell="F24" sqref="F24"/>
    </sheetView>
  </sheetViews>
  <sheetFormatPr defaultColWidth="10.28125" defaultRowHeight="12.75"/>
  <cols>
    <col min="1" max="1" width="5.421875" style="1" customWidth="1"/>
    <col min="2" max="2" width="14.7109375" style="1" customWidth="1"/>
    <col min="3" max="3" width="38.7109375" style="1" customWidth="1"/>
    <col min="4" max="4" width="9.7109375" style="1" customWidth="1"/>
    <col min="5" max="5" width="8.00390625" style="2" customWidth="1"/>
    <col min="6" max="6" width="8.28125" style="1" customWidth="1"/>
    <col min="7" max="7" width="8.28125" style="3" customWidth="1"/>
    <col min="8" max="8" width="2.140625" style="2" customWidth="1"/>
    <col min="9" max="9" width="5.00390625" style="4" customWidth="1"/>
    <col min="10" max="10" width="12.8515625" style="1" customWidth="1"/>
    <col min="11" max="11" width="14.28125" style="1" customWidth="1"/>
    <col min="12" max="12" width="3.421875" style="1" customWidth="1"/>
    <col min="13" max="13" width="2.421875" style="4" customWidth="1"/>
    <col min="14" max="16384" width="11.421875" style="1" customWidth="1"/>
  </cols>
  <sheetData>
    <row r="1" spans="1:13" ht="22.5">
      <c r="A1" s="5" t="s">
        <v>0</v>
      </c>
      <c r="B1" s="5"/>
      <c r="C1" s="5"/>
      <c r="D1" s="5"/>
      <c r="E1" s="5"/>
      <c r="F1" s="5"/>
      <c r="G1" s="5"/>
      <c r="I1" s="6" t="s">
        <v>1</v>
      </c>
      <c r="J1" s="6"/>
      <c r="K1" s="6"/>
      <c r="L1" s="6"/>
      <c r="M1" s="6"/>
    </row>
    <row r="2" spans="1:13" ht="22.5">
      <c r="A2" s="5" t="s">
        <v>2</v>
      </c>
      <c r="B2" s="5"/>
      <c r="C2" s="5"/>
      <c r="D2" s="5"/>
      <c r="E2" s="5"/>
      <c r="F2" s="5"/>
      <c r="G2" s="5"/>
      <c r="I2" s="7" t="s">
        <v>3</v>
      </c>
      <c r="J2" s="7"/>
      <c r="K2" s="7"/>
      <c r="L2" s="7"/>
      <c r="M2" s="7"/>
    </row>
    <row r="3" spans="1:13" ht="22.5">
      <c r="A3" s="5" t="s">
        <v>4</v>
      </c>
      <c r="B3" s="5"/>
      <c r="C3" s="5"/>
      <c r="D3" s="5"/>
      <c r="E3" s="5"/>
      <c r="F3" s="5"/>
      <c r="G3" s="5"/>
      <c r="I3" s="8" t="s">
        <v>4</v>
      </c>
      <c r="J3" s="8"/>
      <c r="K3" s="8"/>
      <c r="L3" s="8"/>
      <c r="M3" s="8"/>
    </row>
    <row r="4" spans="3:13" s="9" customFormat="1" ht="22.5">
      <c r="C4" s="10">
        <f>mois</f>
        <v>0</v>
      </c>
      <c r="D4" s="11">
        <f>année</f>
        <v>2020</v>
      </c>
      <c r="E4" s="12"/>
      <c r="F4" s="13"/>
      <c r="G4" s="14"/>
      <c r="H4" s="12"/>
      <c r="I4" s="13"/>
      <c r="J4" s="10">
        <f>mois</f>
        <v>0</v>
      </c>
      <c r="K4" s="11">
        <f>année</f>
        <v>2020</v>
      </c>
      <c r="M4" s="13"/>
    </row>
    <row r="5" spans="5:8" ht="13.5">
      <c r="E5" s="15"/>
      <c r="F5" s="4"/>
      <c r="G5" s="16"/>
      <c r="H5" s="15"/>
    </row>
    <row r="6" spans="2:9" ht="13.5">
      <c r="B6" s="17" t="s">
        <v>5</v>
      </c>
      <c r="C6" s="18"/>
      <c r="D6" s="19"/>
      <c r="E6" s="1"/>
      <c r="F6" s="15"/>
      <c r="G6" s="20"/>
      <c r="H6" s="21"/>
      <c r="I6" s="15"/>
    </row>
    <row r="7" spans="2:9" ht="13.5">
      <c r="B7" s="17" t="s">
        <v>6</v>
      </c>
      <c r="C7" s="18"/>
      <c r="D7" s="19"/>
      <c r="E7" s="1"/>
      <c r="F7" s="15"/>
      <c r="G7" s="20"/>
      <c r="H7" s="21"/>
      <c r="I7" s="15"/>
    </row>
    <row r="8" spans="5:8" ht="12.75">
      <c r="E8" s="15"/>
      <c r="F8" s="4"/>
      <c r="G8" s="16"/>
      <c r="H8" s="15"/>
    </row>
    <row r="9" spans="1:13" s="25" customFormat="1" ht="17.25">
      <c r="A9" s="22">
        <f>jour1</f>
        <v>0</v>
      </c>
      <c r="B9" s="23">
        <f>mois</f>
        <v>0</v>
      </c>
      <c r="C9" s="24">
        <f>horaire</f>
        <v>0</v>
      </c>
      <c r="E9" s="26"/>
      <c r="F9" s="27"/>
      <c r="G9" s="28"/>
      <c r="H9" s="26"/>
      <c r="I9" s="29">
        <f>A9</f>
        <v>0</v>
      </c>
      <c r="J9" s="30">
        <f>B9</f>
        <v>0</v>
      </c>
      <c r="K9" s="29">
        <f>C9</f>
        <v>0</v>
      </c>
      <c r="M9" s="27"/>
    </row>
    <row r="10" spans="3:11" ht="12.75" hidden="1">
      <c r="C10" s="1" t="s">
        <v>7</v>
      </c>
      <c r="D10" s="1" t="s">
        <v>8</v>
      </c>
      <c r="E10" s="15">
        <f>prix_pouletentier</f>
        <v>18</v>
      </c>
      <c r="F10" s="31"/>
      <c r="G10" s="32">
        <f aca="true" t="shared" si="0" ref="G10:G11">IF(F10="","",F10*E10)</f>
        <v>0</v>
      </c>
      <c r="H10" s="15"/>
      <c r="I10" s="33">
        <f aca="true" t="shared" si="1" ref="I10:I11">IF(F10="","",F10)</f>
        <v>0</v>
      </c>
      <c r="J10" s="34">
        <f aca="true" t="shared" si="2" ref="J10:J11">IF(I10="","",C10)</f>
        <v>0</v>
      </c>
      <c r="K10" s="35">
        <f aca="true" t="shared" si="3" ref="K10:K11">IF(I10="","",D10)</f>
        <v>0</v>
      </c>
    </row>
    <row r="11" spans="3:11" ht="12.75" hidden="1">
      <c r="C11" s="1" t="s">
        <v>9</v>
      </c>
      <c r="D11" s="1" t="s">
        <v>10</v>
      </c>
      <c r="E11" s="15">
        <f>prix_pouletdécoupé</f>
        <v>19.5</v>
      </c>
      <c r="F11" s="36"/>
      <c r="G11" s="37">
        <f t="shared" si="0"/>
        <v>0</v>
      </c>
      <c r="H11" s="15"/>
      <c r="I11" s="33">
        <f t="shared" si="1"/>
        <v>0</v>
      </c>
      <c r="J11" s="34">
        <f t="shared" si="2"/>
        <v>0</v>
      </c>
      <c r="K11" s="35">
        <f t="shared" si="3"/>
        <v>0</v>
      </c>
    </row>
    <row r="12" spans="5:11" s="4" customFormat="1" ht="12.75" hidden="1">
      <c r="E12" s="15"/>
      <c r="F12" s="38"/>
      <c r="G12" s="21"/>
      <c r="H12" s="15"/>
      <c r="I12" s="33"/>
      <c r="J12" s="39"/>
      <c r="K12" s="39"/>
    </row>
    <row r="13" spans="3:11" ht="14.25" customHeight="1" hidden="1">
      <c r="C13" s="1" t="s">
        <v>11</v>
      </c>
      <c r="E13" s="15">
        <v>4</v>
      </c>
      <c r="F13" s="40"/>
      <c r="G13" s="41">
        <f>IF(F13="","",F13*E13)</f>
        <v>0</v>
      </c>
      <c r="H13" s="15"/>
      <c r="I13" s="33">
        <f>IF(F13="","",F13)</f>
        <v>0</v>
      </c>
      <c r="J13" s="42">
        <f>IF(I13="","",C13)</f>
        <v>0</v>
      </c>
      <c r="K13" s="42"/>
    </row>
    <row r="14" spans="1:13" s="25" customFormat="1" ht="17.25" hidden="1">
      <c r="A14" s="43"/>
      <c r="B14" s="43"/>
      <c r="C14" s="43"/>
      <c r="D14" s="44" t="s">
        <v>12</v>
      </c>
      <c r="E14" s="45" t="s">
        <v>13</v>
      </c>
      <c r="F14" s="46" t="s">
        <v>14</v>
      </c>
      <c r="G14" s="47" t="s">
        <v>15</v>
      </c>
      <c r="H14" s="26"/>
      <c r="I14" s="29"/>
      <c r="J14" s="30"/>
      <c r="K14" s="29"/>
      <c r="M14" s="27"/>
    </row>
    <row r="15" spans="3:11" ht="12.75" hidden="1">
      <c r="C15" s="1" t="s">
        <v>7</v>
      </c>
      <c r="D15" s="1" t="s">
        <v>16</v>
      </c>
      <c r="E15" s="15">
        <v>18</v>
      </c>
      <c r="F15" s="31"/>
      <c r="G15" s="32">
        <f aca="true" t="shared" si="4" ref="G15:G28">IF(F15="","",F15*E15)</f>
        <v>0</v>
      </c>
      <c r="H15" s="15"/>
      <c r="I15" s="33">
        <f aca="true" t="shared" si="5" ref="I15:I28">IF(F15="","",F15)</f>
        <v>0</v>
      </c>
      <c r="J15" s="42">
        <f aca="true" t="shared" si="6" ref="J15:J28">IF(I15="","",C15)</f>
        <v>0</v>
      </c>
      <c r="K15" s="42"/>
    </row>
    <row r="16" spans="3:11" ht="12.75" hidden="1">
      <c r="C16" s="1" t="s">
        <v>17</v>
      </c>
      <c r="D16" s="1" t="s">
        <v>16</v>
      </c>
      <c r="E16" s="15">
        <v>19.5</v>
      </c>
      <c r="F16" s="40"/>
      <c r="G16" s="41">
        <f t="shared" si="4"/>
        <v>0</v>
      </c>
      <c r="H16" s="15"/>
      <c r="I16" s="33">
        <f t="shared" si="5"/>
        <v>0</v>
      </c>
      <c r="J16" s="42">
        <f t="shared" si="6"/>
        <v>0</v>
      </c>
      <c r="K16" s="42"/>
    </row>
    <row r="17" spans="3:11" ht="12.75" hidden="1">
      <c r="C17" s="1" t="s">
        <v>18</v>
      </c>
      <c r="E17" s="15">
        <f>prix_assortiment</f>
        <v>10.5</v>
      </c>
      <c r="F17" s="31"/>
      <c r="G17" s="32">
        <f t="shared" si="4"/>
        <v>0</v>
      </c>
      <c r="H17" s="15"/>
      <c r="I17" s="33">
        <f t="shared" si="5"/>
        <v>0</v>
      </c>
      <c r="J17" s="42">
        <f t="shared" si="6"/>
        <v>0</v>
      </c>
      <c r="K17" s="42"/>
    </row>
    <row r="18" spans="3:11" ht="12.75" hidden="1">
      <c r="C18" s="1" t="s">
        <v>19</v>
      </c>
      <c r="D18" s="1" t="s">
        <v>20</v>
      </c>
      <c r="E18" s="15">
        <f>prix_pintade</f>
        <v>18.5</v>
      </c>
      <c r="F18" s="31"/>
      <c r="G18" s="32">
        <f t="shared" si="4"/>
        <v>0</v>
      </c>
      <c r="H18" s="15"/>
      <c r="I18" s="33">
        <f t="shared" si="5"/>
        <v>0</v>
      </c>
      <c r="J18" s="34">
        <f t="shared" si="6"/>
        <v>0</v>
      </c>
      <c r="K18" s="35">
        <f aca="true" t="shared" si="7" ref="K18:K22">IF(I18="","",D18)</f>
        <v>0</v>
      </c>
    </row>
    <row r="19" spans="3:11" ht="12.75" hidden="1">
      <c r="C19" s="1" t="s">
        <v>21</v>
      </c>
      <c r="D19" s="1" t="s">
        <v>16</v>
      </c>
      <c r="E19" s="15">
        <f>prix_canette</f>
        <v>18.5</v>
      </c>
      <c r="F19" s="31"/>
      <c r="G19" s="32">
        <f t="shared" si="4"/>
        <v>0</v>
      </c>
      <c r="H19" s="15"/>
      <c r="I19" s="33">
        <f t="shared" si="5"/>
        <v>0</v>
      </c>
      <c r="J19" s="34">
        <f t="shared" si="6"/>
        <v>0</v>
      </c>
      <c r="K19" s="35">
        <f t="shared" si="7"/>
        <v>0</v>
      </c>
    </row>
    <row r="20" spans="3:11" ht="12.75" hidden="1">
      <c r="C20" s="1" t="s">
        <v>22</v>
      </c>
      <c r="D20" s="1" t="s">
        <v>23</v>
      </c>
      <c r="E20" s="15">
        <f>prix_rillettes</f>
        <v>6</v>
      </c>
      <c r="F20" s="31"/>
      <c r="G20" s="32">
        <f t="shared" si="4"/>
        <v>0</v>
      </c>
      <c r="H20" s="15"/>
      <c r="I20" s="33">
        <f t="shared" si="5"/>
        <v>0</v>
      </c>
      <c r="J20" s="34">
        <f t="shared" si="6"/>
        <v>0</v>
      </c>
      <c r="K20" s="35">
        <f t="shared" si="7"/>
        <v>0</v>
      </c>
    </row>
    <row r="21" spans="3:11" ht="12.75" hidden="1">
      <c r="C21" s="1" t="s">
        <v>24</v>
      </c>
      <c r="D21" s="1" t="s">
        <v>23</v>
      </c>
      <c r="E21" s="15">
        <f>prix_mousse</f>
        <v>6</v>
      </c>
      <c r="F21" s="31"/>
      <c r="G21" s="32">
        <f t="shared" si="4"/>
        <v>0</v>
      </c>
      <c r="H21" s="15"/>
      <c r="I21" s="33">
        <f t="shared" si="5"/>
        <v>0</v>
      </c>
      <c r="J21" s="34">
        <f t="shared" si="6"/>
        <v>0</v>
      </c>
      <c r="K21" s="35">
        <f t="shared" si="7"/>
        <v>0</v>
      </c>
    </row>
    <row r="22" spans="3:11" ht="12.75" hidden="1">
      <c r="C22" s="1" t="s">
        <v>25</v>
      </c>
      <c r="D22" s="1" t="s">
        <v>23</v>
      </c>
      <c r="E22" s="15">
        <f>prix_gésiers</f>
        <v>10</v>
      </c>
      <c r="F22" s="36"/>
      <c r="G22" s="37">
        <f t="shared" si="4"/>
        <v>0</v>
      </c>
      <c r="H22" s="15"/>
      <c r="I22" s="33">
        <f t="shared" si="5"/>
        <v>0</v>
      </c>
      <c r="J22" s="34">
        <f t="shared" si="6"/>
        <v>0</v>
      </c>
      <c r="K22" s="35">
        <f t="shared" si="7"/>
        <v>0</v>
      </c>
    </row>
    <row r="23" spans="3:11" ht="12.75" hidden="1">
      <c r="C23" s="1" t="s">
        <v>26</v>
      </c>
      <c r="E23" s="15">
        <v>10</v>
      </c>
      <c r="F23" s="31"/>
      <c r="G23" s="48">
        <f t="shared" si="4"/>
        <v>0</v>
      </c>
      <c r="H23" s="15"/>
      <c r="I23" s="33">
        <f t="shared" si="5"/>
        <v>0</v>
      </c>
      <c r="J23" s="42">
        <f t="shared" si="6"/>
        <v>0</v>
      </c>
      <c r="K23" s="42"/>
    </row>
    <row r="24" spans="3:11" ht="14.25">
      <c r="C24" s="1" t="s">
        <v>27</v>
      </c>
      <c r="D24" s="1" t="s">
        <v>28</v>
      </c>
      <c r="E24" s="15">
        <f>prix_oeufs</f>
        <v>2.2</v>
      </c>
      <c r="F24" s="31"/>
      <c r="G24" s="48">
        <f t="shared" si="4"/>
        <v>0</v>
      </c>
      <c r="H24" s="15"/>
      <c r="I24" s="33">
        <f t="shared" si="5"/>
        <v>0</v>
      </c>
      <c r="J24" s="42">
        <f t="shared" si="6"/>
        <v>0</v>
      </c>
      <c r="K24" s="42"/>
    </row>
    <row r="25" spans="3:11" ht="14.25" customHeight="1" hidden="1">
      <c r="C25" s="1" t="s">
        <v>29</v>
      </c>
      <c r="D25" s="1" t="s">
        <v>30</v>
      </c>
      <c r="E25" s="15">
        <v>5</v>
      </c>
      <c r="F25" s="31"/>
      <c r="G25" s="48">
        <f t="shared" si="4"/>
        <v>0</v>
      </c>
      <c r="H25" s="15"/>
      <c r="I25" s="33">
        <f t="shared" si="5"/>
        <v>0</v>
      </c>
      <c r="J25" s="42">
        <f t="shared" si="6"/>
        <v>0</v>
      </c>
      <c r="K25" s="42"/>
    </row>
    <row r="26" spans="3:11" ht="14.25" customHeight="1" hidden="1">
      <c r="C26" s="1" t="s">
        <v>11</v>
      </c>
      <c r="E26" s="15">
        <v>4</v>
      </c>
      <c r="F26" s="31"/>
      <c r="G26" s="32">
        <f t="shared" si="4"/>
        <v>0</v>
      </c>
      <c r="H26" s="15"/>
      <c r="I26" s="33">
        <f t="shared" si="5"/>
        <v>0</v>
      </c>
      <c r="J26" s="42">
        <f t="shared" si="6"/>
        <v>0</v>
      </c>
      <c r="K26" s="42"/>
    </row>
    <row r="27" spans="3:11" ht="14.25" customHeight="1" hidden="1">
      <c r="C27" s="1" t="s">
        <v>31</v>
      </c>
      <c r="D27" s="1" t="s">
        <v>28</v>
      </c>
      <c r="E27" s="15">
        <v>3.2</v>
      </c>
      <c r="F27" s="31"/>
      <c r="G27" s="48">
        <f t="shared" si="4"/>
        <v>0</v>
      </c>
      <c r="H27" s="15"/>
      <c r="I27" s="33">
        <f t="shared" si="5"/>
        <v>0</v>
      </c>
      <c r="J27" s="42">
        <f t="shared" si="6"/>
        <v>0</v>
      </c>
      <c r="K27" s="42"/>
    </row>
    <row r="28" spans="3:11" ht="14.25" customHeight="1">
      <c r="C28" s="1" t="s">
        <v>32</v>
      </c>
      <c r="D28" s="1" t="s">
        <v>33</v>
      </c>
      <c r="E28" s="15">
        <v>5.3</v>
      </c>
      <c r="F28" s="31"/>
      <c r="G28" s="32">
        <f t="shared" si="4"/>
        <v>0</v>
      </c>
      <c r="H28" s="15"/>
      <c r="I28" s="33">
        <f t="shared" si="5"/>
        <v>0</v>
      </c>
      <c r="J28" s="42">
        <f t="shared" si="6"/>
        <v>0</v>
      </c>
      <c r="K28" s="42"/>
    </row>
    <row r="29" spans="5:8" ht="14.25">
      <c r="E29" s="15"/>
      <c r="F29" s="4"/>
      <c r="G29" s="16"/>
      <c r="H29" s="15"/>
    </row>
    <row r="30" spans="1:13" s="52" customFormat="1" ht="18.75">
      <c r="A30" s="22">
        <f>jour1+7</f>
        <v>12</v>
      </c>
      <c r="B30" s="23">
        <f>mois</f>
        <v>0</v>
      </c>
      <c r="C30" s="24">
        <f>horaire</f>
        <v>0</v>
      </c>
      <c r="D30" s="25"/>
      <c r="E30" s="26"/>
      <c r="F30" s="49"/>
      <c r="G30" s="50"/>
      <c r="H30" s="51"/>
      <c r="I30" s="29">
        <f>A30</f>
        <v>12</v>
      </c>
      <c r="J30" s="29">
        <f>B30</f>
        <v>0</v>
      </c>
      <c r="K30" s="29">
        <f>C30</f>
        <v>0</v>
      </c>
      <c r="M30" s="49"/>
    </row>
    <row r="31" spans="1:20" s="25" customFormat="1" ht="18.75" hidden="1">
      <c r="A31" s="43"/>
      <c r="B31" s="43"/>
      <c r="C31" s="43"/>
      <c r="E31" s="26"/>
      <c r="F31" s="27"/>
      <c r="G31" s="28"/>
      <c r="H31" s="26"/>
      <c r="I31" s="29"/>
      <c r="J31" s="30"/>
      <c r="K31" s="29"/>
      <c r="M31" s="27"/>
      <c r="T31" s="25" t="s">
        <v>34</v>
      </c>
    </row>
    <row r="32" spans="1:13" s="25" customFormat="1" ht="18.75" hidden="1">
      <c r="A32" s="43"/>
      <c r="B32" s="43"/>
      <c r="C32" s="43"/>
      <c r="D32" s="44" t="s">
        <v>12</v>
      </c>
      <c r="E32" s="45" t="s">
        <v>13</v>
      </c>
      <c r="F32" s="46"/>
      <c r="G32" s="47" t="s">
        <v>15</v>
      </c>
      <c r="H32" s="26"/>
      <c r="I32" s="29"/>
      <c r="J32" s="30"/>
      <c r="K32" s="29"/>
      <c r="M32" s="27"/>
    </row>
    <row r="33" spans="3:11" ht="14.25" hidden="1">
      <c r="C33" s="1" t="s">
        <v>7</v>
      </c>
      <c r="D33" s="1" t="s">
        <v>16</v>
      </c>
      <c r="E33" s="15">
        <v>18</v>
      </c>
      <c r="F33" s="31"/>
      <c r="G33" s="32">
        <f aca="true" t="shared" si="8" ref="G33:G46">IF(F33="","",F33*E33)</f>
        <v>0</v>
      </c>
      <c r="H33" s="15"/>
      <c r="I33" s="33">
        <f aca="true" t="shared" si="9" ref="I33:I46">IF(F33="","",F33)</f>
        <v>0</v>
      </c>
      <c r="J33" s="42">
        <f aca="true" t="shared" si="10" ref="J33:J46">IF(I33="","",C33)</f>
        <v>0</v>
      </c>
      <c r="K33" s="42"/>
    </row>
    <row r="34" spans="3:11" ht="14.25" hidden="1">
      <c r="C34" s="1" t="s">
        <v>17</v>
      </c>
      <c r="D34" s="1" t="s">
        <v>16</v>
      </c>
      <c r="E34" s="15">
        <v>19.5</v>
      </c>
      <c r="F34" s="40"/>
      <c r="G34" s="41">
        <f t="shared" si="8"/>
        <v>0</v>
      </c>
      <c r="H34" s="15"/>
      <c r="I34" s="33">
        <f t="shared" si="9"/>
        <v>0</v>
      </c>
      <c r="J34" s="42">
        <f t="shared" si="10"/>
        <v>0</v>
      </c>
      <c r="K34" s="42"/>
    </row>
    <row r="35" spans="3:11" ht="14.25" hidden="1">
      <c r="C35" s="1" t="s">
        <v>18</v>
      </c>
      <c r="E35" s="15">
        <f>prix_assortiment</f>
        <v>10.5</v>
      </c>
      <c r="F35" s="31"/>
      <c r="G35" s="32">
        <f t="shared" si="8"/>
        <v>0</v>
      </c>
      <c r="H35" s="15"/>
      <c r="I35" s="33">
        <f t="shared" si="9"/>
        <v>0</v>
      </c>
      <c r="J35" s="42">
        <f t="shared" si="10"/>
        <v>0</v>
      </c>
      <c r="K35" s="42"/>
    </row>
    <row r="36" spans="3:11" ht="14.25" hidden="1">
      <c r="C36" s="1" t="s">
        <v>19</v>
      </c>
      <c r="D36" s="1" t="s">
        <v>20</v>
      </c>
      <c r="E36" s="15">
        <f>prix_pintade</f>
        <v>18.5</v>
      </c>
      <c r="F36" s="31"/>
      <c r="G36" s="32">
        <f t="shared" si="8"/>
        <v>0</v>
      </c>
      <c r="H36" s="15"/>
      <c r="I36" s="33">
        <f t="shared" si="9"/>
        <v>0</v>
      </c>
      <c r="J36" s="34">
        <f t="shared" si="10"/>
        <v>0</v>
      </c>
      <c r="K36" s="35">
        <f aca="true" t="shared" si="11" ref="K36:K40">IF(I36="","",D36)</f>
        <v>0</v>
      </c>
    </row>
    <row r="37" spans="3:11" ht="14.25" hidden="1">
      <c r="C37" s="1" t="s">
        <v>21</v>
      </c>
      <c r="D37" s="1" t="s">
        <v>16</v>
      </c>
      <c r="E37" s="15">
        <f>prix_canette</f>
        <v>18.5</v>
      </c>
      <c r="F37" s="31"/>
      <c r="G37" s="32">
        <f t="shared" si="8"/>
        <v>0</v>
      </c>
      <c r="H37" s="15"/>
      <c r="I37" s="33">
        <f t="shared" si="9"/>
        <v>0</v>
      </c>
      <c r="J37" s="34">
        <f t="shared" si="10"/>
        <v>0</v>
      </c>
      <c r="K37" s="35">
        <f t="shared" si="11"/>
        <v>0</v>
      </c>
    </row>
    <row r="38" spans="3:11" ht="14.25" hidden="1">
      <c r="C38" s="1" t="s">
        <v>22</v>
      </c>
      <c r="D38" s="1" t="s">
        <v>23</v>
      </c>
      <c r="E38" s="15">
        <f>prix_rillettes</f>
        <v>6</v>
      </c>
      <c r="F38" s="31"/>
      <c r="G38" s="32">
        <f t="shared" si="8"/>
        <v>0</v>
      </c>
      <c r="H38" s="15"/>
      <c r="I38" s="33">
        <f t="shared" si="9"/>
        <v>0</v>
      </c>
      <c r="J38" s="34">
        <f t="shared" si="10"/>
        <v>0</v>
      </c>
      <c r="K38" s="35">
        <f t="shared" si="11"/>
        <v>0</v>
      </c>
    </row>
    <row r="39" spans="3:11" ht="14.25" hidden="1">
      <c r="C39" s="1" t="s">
        <v>24</v>
      </c>
      <c r="D39" s="1" t="s">
        <v>23</v>
      </c>
      <c r="E39" s="15">
        <f>prix_mousse</f>
        <v>6</v>
      </c>
      <c r="F39" s="31"/>
      <c r="G39" s="32">
        <f t="shared" si="8"/>
        <v>0</v>
      </c>
      <c r="H39" s="15"/>
      <c r="I39" s="33">
        <f t="shared" si="9"/>
        <v>0</v>
      </c>
      <c r="J39" s="34">
        <f t="shared" si="10"/>
        <v>0</v>
      </c>
      <c r="K39" s="35">
        <f t="shared" si="11"/>
        <v>0</v>
      </c>
    </row>
    <row r="40" spans="3:11" ht="14.25" hidden="1">
      <c r="C40" s="1" t="s">
        <v>25</v>
      </c>
      <c r="D40" s="1" t="s">
        <v>35</v>
      </c>
      <c r="E40" s="15">
        <f>prix_gésiers</f>
        <v>10</v>
      </c>
      <c r="F40" s="36"/>
      <c r="G40" s="37">
        <f t="shared" si="8"/>
        <v>0</v>
      </c>
      <c r="H40" s="15"/>
      <c r="I40" s="33">
        <f t="shared" si="9"/>
        <v>0</v>
      </c>
      <c r="J40" s="34">
        <f t="shared" si="10"/>
        <v>0</v>
      </c>
      <c r="K40" s="35">
        <f t="shared" si="11"/>
        <v>0</v>
      </c>
    </row>
    <row r="41" spans="3:11" ht="14.25" hidden="1">
      <c r="C41" s="1" t="s">
        <v>26</v>
      </c>
      <c r="E41" s="15">
        <v>10</v>
      </c>
      <c r="F41" s="31"/>
      <c r="G41" s="48">
        <f t="shared" si="8"/>
        <v>0</v>
      </c>
      <c r="H41" s="15"/>
      <c r="I41" s="33">
        <f t="shared" si="9"/>
        <v>0</v>
      </c>
      <c r="J41" s="42">
        <f t="shared" si="10"/>
        <v>0</v>
      </c>
      <c r="K41" s="42"/>
    </row>
    <row r="42" spans="3:11" ht="14.25">
      <c r="C42" s="1" t="s">
        <v>27</v>
      </c>
      <c r="D42" s="1" t="s">
        <v>28</v>
      </c>
      <c r="E42" s="15">
        <f>prix_oeufs</f>
        <v>2.2</v>
      </c>
      <c r="F42" s="31"/>
      <c r="G42" s="48">
        <f t="shared" si="8"/>
        <v>0</v>
      </c>
      <c r="H42" s="15"/>
      <c r="I42" s="33">
        <f t="shared" si="9"/>
        <v>0</v>
      </c>
      <c r="J42" s="42">
        <f t="shared" si="10"/>
        <v>0</v>
      </c>
      <c r="K42" s="42"/>
    </row>
    <row r="43" spans="3:11" ht="14.25" customHeight="1" hidden="1">
      <c r="C43" s="1" t="s">
        <v>29</v>
      </c>
      <c r="D43" s="1" t="s">
        <v>30</v>
      </c>
      <c r="E43" s="15">
        <v>5</v>
      </c>
      <c r="F43" s="31"/>
      <c r="G43" s="48">
        <f t="shared" si="8"/>
        <v>0</v>
      </c>
      <c r="H43" s="15"/>
      <c r="I43" s="33">
        <f t="shared" si="9"/>
        <v>0</v>
      </c>
      <c r="J43" s="42">
        <f t="shared" si="10"/>
        <v>0</v>
      </c>
      <c r="K43" s="42"/>
    </row>
    <row r="44" spans="3:11" ht="14.25" customHeight="1" hidden="1">
      <c r="C44" s="1" t="s">
        <v>11</v>
      </c>
      <c r="E44" s="15">
        <v>4</v>
      </c>
      <c r="F44" s="31"/>
      <c r="G44" s="32">
        <f t="shared" si="8"/>
        <v>0</v>
      </c>
      <c r="H44" s="15"/>
      <c r="I44" s="33">
        <f t="shared" si="9"/>
        <v>0</v>
      </c>
      <c r="J44" s="42">
        <f t="shared" si="10"/>
        <v>0</v>
      </c>
      <c r="K44" s="42"/>
    </row>
    <row r="45" spans="3:11" ht="14.25" customHeight="1" hidden="1">
      <c r="C45" s="1" t="s">
        <v>31</v>
      </c>
      <c r="D45" s="1" t="s">
        <v>28</v>
      </c>
      <c r="E45" s="15">
        <v>3.2</v>
      </c>
      <c r="F45" s="31"/>
      <c r="G45" s="48">
        <f t="shared" si="8"/>
        <v>0</v>
      </c>
      <c r="H45" s="15"/>
      <c r="I45" s="33">
        <f t="shared" si="9"/>
        <v>0</v>
      </c>
      <c r="J45" s="42">
        <f t="shared" si="10"/>
        <v>0</v>
      </c>
      <c r="K45" s="42"/>
    </row>
    <row r="46" spans="3:11" ht="14.25" customHeight="1">
      <c r="C46" s="1" t="s">
        <v>32</v>
      </c>
      <c r="D46" s="1" t="s">
        <v>33</v>
      </c>
      <c r="E46" s="15">
        <v>5.3</v>
      </c>
      <c r="F46" s="31"/>
      <c r="G46" s="32">
        <f t="shared" si="8"/>
        <v>0</v>
      </c>
      <c r="H46" s="15"/>
      <c r="I46" s="33">
        <f t="shared" si="9"/>
        <v>0</v>
      </c>
      <c r="J46" s="42">
        <f t="shared" si="10"/>
        <v>0</v>
      </c>
      <c r="K46" s="42"/>
    </row>
    <row r="47" spans="6:10" ht="14.25">
      <c r="F47" s="4"/>
      <c r="G47" s="16"/>
      <c r="H47" s="15"/>
      <c r="I47" s="33"/>
      <c r="J47" s="35"/>
    </row>
    <row r="48" spans="1:13" s="52" customFormat="1" ht="18.75">
      <c r="A48" s="22">
        <f>jour1+14</f>
        <v>19</v>
      </c>
      <c r="B48" s="23">
        <f>mois</f>
        <v>0</v>
      </c>
      <c r="C48" s="24">
        <f>horaire</f>
        <v>0</v>
      </c>
      <c r="D48" s="25"/>
      <c r="E48" s="26"/>
      <c r="F48" s="49"/>
      <c r="G48" s="50"/>
      <c r="H48" s="51"/>
      <c r="I48" s="29">
        <f>A48</f>
        <v>19</v>
      </c>
      <c r="J48" s="29">
        <f>B48</f>
        <v>0</v>
      </c>
      <c r="K48" s="29">
        <f>C48</f>
        <v>0</v>
      </c>
      <c r="M48" s="49"/>
    </row>
    <row r="49" spans="3:11" ht="14.25" hidden="1">
      <c r="C49" s="1" t="s">
        <v>7</v>
      </c>
      <c r="D49" s="1" t="s">
        <v>8</v>
      </c>
      <c r="E49" s="15">
        <f>prix_pouletentier</f>
        <v>18</v>
      </c>
      <c r="F49" s="40"/>
      <c r="G49" s="41">
        <f aca="true" t="shared" si="12" ref="G49:G62">IF(F49="","",F49*E49)</f>
        <v>0</v>
      </c>
      <c r="H49" s="15"/>
      <c r="I49" s="33">
        <f aca="true" t="shared" si="13" ref="I49:I62">IF(F49="","",F49)</f>
        <v>0</v>
      </c>
      <c r="J49" s="34">
        <f aca="true" t="shared" si="14" ref="J49:J62">IF(I49="","",C49)</f>
        <v>0</v>
      </c>
      <c r="K49" s="35">
        <f aca="true" t="shared" si="15" ref="K49:K50">IF(I49="","",D49)</f>
        <v>0</v>
      </c>
    </row>
    <row r="50" spans="3:11" ht="14.25" hidden="1">
      <c r="C50" s="1" t="s">
        <v>9</v>
      </c>
      <c r="D50" s="1" t="s">
        <v>10</v>
      </c>
      <c r="E50" s="15">
        <f>prix_pouletdécoupé</f>
        <v>19.5</v>
      </c>
      <c r="F50" s="31"/>
      <c r="G50" s="32">
        <f t="shared" si="12"/>
        <v>0</v>
      </c>
      <c r="H50" s="15"/>
      <c r="I50" s="33">
        <f t="shared" si="13"/>
        <v>0</v>
      </c>
      <c r="J50" s="34">
        <f t="shared" si="14"/>
        <v>0</v>
      </c>
      <c r="K50" s="35">
        <f t="shared" si="15"/>
        <v>0</v>
      </c>
    </row>
    <row r="51" spans="3:11" ht="14.25" hidden="1">
      <c r="C51" s="1" t="s">
        <v>18</v>
      </c>
      <c r="E51" s="15">
        <f>prix_assortiment</f>
        <v>10.5</v>
      </c>
      <c r="F51" s="31"/>
      <c r="G51" s="32">
        <f t="shared" si="12"/>
        <v>0</v>
      </c>
      <c r="H51" s="15"/>
      <c r="I51" s="33">
        <f t="shared" si="13"/>
        <v>0</v>
      </c>
      <c r="J51" s="42">
        <f t="shared" si="14"/>
        <v>0</v>
      </c>
      <c r="K51" s="42"/>
    </row>
    <row r="52" spans="3:11" ht="14.25" hidden="1">
      <c r="C52" s="1" t="s">
        <v>19</v>
      </c>
      <c r="D52" s="1" t="s">
        <v>20</v>
      </c>
      <c r="E52" s="15">
        <f>prix_pintade</f>
        <v>18.5</v>
      </c>
      <c r="F52" s="31"/>
      <c r="G52" s="32">
        <f t="shared" si="12"/>
        <v>0</v>
      </c>
      <c r="H52" s="15"/>
      <c r="I52" s="33">
        <f t="shared" si="13"/>
        <v>0</v>
      </c>
      <c r="J52" s="34">
        <f t="shared" si="14"/>
        <v>0</v>
      </c>
      <c r="K52" s="1" t="s">
        <v>36</v>
      </c>
    </row>
    <row r="53" spans="3:11" ht="14.25" hidden="1">
      <c r="C53" s="1" t="s">
        <v>21</v>
      </c>
      <c r="D53" s="1" t="s">
        <v>16</v>
      </c>
      <c r="E53" s="15">
        <f>prix_canette</f>
        <v>18.5</v>
      </c>
      <c r="F53" s="31"/>
      <c r="G53" s="32">
        <f t="shared" si="12"/>
        <v>0</v>
      </c>
      <c r="H53" s="15"/>
      <c r="I53" s="33">
        <f t="shared" si="13"/>
        <v>0</v>
      </c>
      <c r="J53" s="34">
        <f t="shared" si="14"/>
        <v>0</v>
      </c>
      <c r="K53" s="35">
        <f aca="true" t="shared" si="16" ref="K53:K56">IF(I53="","",D53)</f>
        <v>0</v>
      </c>
    </row>
    <row r="54" spans="3:11" ht="14.25" hidden="1">
      <c r="C54" s="1" t="s">
        <v>22</v>
      </c>
      <c r="D54" s="1" t="s">
        <v>23</v>
      </c>
      <c r="E54" s="15">
        <f>prix_rillettes</f>
        <v>6</v>
      </c>
      <c r="F54" s="31"/>
      <c r="G54" s="32">
        <f t="shared" si="12"/>
        <v>0</v>
      </c>
      <c r="H54" s="15"/>
      <c r="I54" s="33">
        <f t="shared" si="13"/>
        <v>0</v>
      </c>
      <c r="J54" s="34">
        <f t="shared" si="14"/>
        <v>0</v>
      </c>
      <c r="K54" s="35">
        <f t="shared" si="16"/>
        <v>0</v>
      </c>
    </row>
    <row r="55" spans="3:11" ht="14.25" hidden="1">
      <c r="C55" s="1" t="s">
        <v>24</v>
      </c>
      <c r="D55" s="1" t="s">
        <v>23</v>
      </c>
      <c r="E55" s="15">
        <f>prix_mousse</f>
        <v>6</v>
      </c>
      <c r="F55" s="31"/>
      <c r="G55" s="32">
        <f t="shared" si="12"/>
        <v>0</v>
      </c>
      <c r="H55" s="15"/>
      <c r="I55" s="33">
        <f t="shared" si="13"/>
        <v>0</v>
      </c>
      <c r="J55" s="34">
        <f t="shared" si="14"/>
        <v>0</v>
      </c>
      <c r="K55" s="35">
        <f t="shared" si="16"/>
        <v>0</v>
      </c>
    </row>
    <row r="56" spans="3:11" ht="14.25" hidden="1">
      <c r="C56" s="1" t="s">
        <v>25</v>
      </c>
      <c r="D56" s="1" t="s">
        <v>23</v>
      </c>
      <c r="E56" s="15">
        <f>prix_gésiers</f>
        <v>10</v>
      </c>
      <c r="F56" s="36"/>
      <c r="G56" s="37">
        <f t="shared" si="12"/>
        <v>0</v>
      </c>
      <c r="H56" s="15"/>
      <c r="I56" s="33">
        <f t="shared" si="13"/>
        <v>0</v>
      </c>
      <c r="J56" s="34">
        <f t="shared" si="14"/>
        <v>0</v>
      </c>
      <c r="K56" s="35">
        <f t="shared" si="16"/>
        <v>0</v>
      </c>
    </row>
    <row r="57" spans="3:11" ht="14.25" hidden="1">
      <c r="C57" s="1" t="s">
        <v>26</v>
      </c>
      <c r="E57" s="15">
        <v>10</v>
      </c>
      <c r="F57" s="31"/>
      <c r="G57" s="48">
        <f t="shared" si="12"/>
        <v>0</v>
      </c>
      <c r="H57" s="15"/>
      <c r="I57" s="33">
        <f t="shared" si="13"/>
        <v>0</v>
      </c>
      <c r="J57" s="42">
        <f t="shared" si="14"/>
        <v>0</v>
      </c>
      <c r="K57" s="42"/>
    </row>
    <row r="58" spans="3:11" ht="14.25">
      <c r="C58" s="1" t="s">
        <v>27</v>
      </c>
      <c r="D58" s="1" t="s">
        <v>28</v>
      </c>
      <c r="E58" s="15">
        <f>prix_oeufs</f>
        <v>2.2</v>
      </c>
      <c r="F58" s="31"/>
      <c r="G58" s="48">
        <f t="shared" si="12"/>
        <v>0</v>
      </c>
      <c r="H58" s="15"/>
      <c r="I58" s="33">
        <f t="shared" si="13"/>
        <v>0</v>
      </c>
      <c r="J58" s="42">
        <f t="shared" si="14"/>
        <v>0</v>
      </c>
      <c r="K58" s="42"/>
    </row>
    <row r="59" spans="3:11" ht="14.25" customHeight="1" hidden="1">
      <c r="C59" s="1" t="s">
        <v>29</v>
      </c>
      <c r="D59" s="1" t="s">
        <v>30</v>
      </c>
      <c r="E59" s="15">
        <v>5</v>
      </c>
      <c r="F59" s="31"/>
      <c r="G59" s="48">
        <f t="shared" si="12"/>
        <v>0</v>
      </c>
      <c r="H59" s="15"/>
      <c r="I59" s="33">
        <f t="shared" si="13"/>
        <v>0</v>
      </c>
      <c r="J59" s="42">
        <f t="shared" si="14"/>
        <v>0</v>
      </c>
      <c r="K59" s="42"/>
    </row>
    <row r="60" spans="3:11" ht="14.25" customHeight="1" hidden="1">
      <c r="C60" s="1" t="s">
        <v>11</v>
      </c>
      <c r="E60" s="15">
        <v>4</v>
      </c>
      <c r="F60" s="31"/>
      <c r="G60" s="32">
        <f t="shared" si="12"/>
        <v>0</v>
      </c>
      <c r="H60" s="15"/>
      <c r="I60" s="33">
        <f t="shared" si="13"/>
        <v>0</v>
      </c>
      <c r="J60" s="42">
        <f t="shared" si="14"/>
        <v>0</v>
      </c>
      <c r="K60" s="42"/>
    </row>
    <row r="61" spans="3:11" ht="14.25" customHeight="1" hidden="1">
      <c r="C61" s="1" t="s">
        <v>31</v>
      </c>
      <c r="D61" s="1" t="s">
        <v>28</v>
      </c>
      <c r="E61" s="15">
        <v>3.2</v>
      </c>
      <c r="F61" s="31"/>
      <c r="G61" s="48">
        <f t="shared" si="12"/>
        <v>0</v>
      </c>
      <c r="H61" s="15"/>
      <c r="I61" s="33">
        <f t="shared" si="13"/>
        <v>0</v>
      </c>
      <c r="J61" s="42">
        <f t="shared" si="14"/>
        <v>0</v>
      </c>
      <c r="K61" s="42"/>
    </row>
    <row r="62" spans="3:11" ht="14.25" customHeight="1">
      <c r="C62" s="1" t="s">
        <v>32</v>
      </c>
      <c r="D62" s="1" t="s">
        <v>33</v>
      </c>
      <c r="E62" s="15">
        <v>5.3</v>
      </c>
      <c r="F62" s="31"/>
      <c r="G62" s="32">
        <f t="shared" si="12"/>
        <v>0</v>
      </c>
      <c r="H62" s="15"/>
      <c r="I62" s="33">
        <f t="shared" si="13"/>
        <v>0</v>
      </c>
      <c r="J62" s="42">
        <f t="shared" si="14"/>
        <v>0</v>
      </c>
      <c r="K62" s="42"/>
    </row>
    <row r="63" spans="3:11" ht="14.25">
      <c r="C63" s="52"/>
      <c r="F63" s="4"/>
      <c r="G63" s="16"/>
      <c r="H63" s="15"/>
      <c r="I63" s="39"/>
      <c r="J63" s="39"/>
      <c r="K63" s="39"/>
    </row>
    <row r="64" spans="1:13" s="52" customFormat="1" ht="18.75">
      <c r="A64" s="22">
        <f>jour1+21</f>
        <v>26</v>
      </c>
      <c r="B64" s="23">
        <f>mois</f>
        <v>0</v>
      </c>
      <c r="C64" s="24">
        <f>horaire</f>
        <v>0</v>
      </c>
      <c r="D64" s="25"/>
      <c r="E64" s="26"/>
      <c r="F64" s="49"/>
      <c r="G64" s="50"/>
      <c r="H64" s="51"/>
      <c r="I64" s="29">
        <f>A64</f>
        <v>26</v>
      </c>
      <c r="J64" s="29">
        <f>B64</f>
        <v>0</v>
      </c>
      <c r="K64" s="29">
        <f>C64</f>
        <v>0</v>
      </c>
      <c r="M64" s="49"/>
    </row>
    <row r="65" spans="3:11" ht="14.25">
      <c r="C65" s="1" t="s">
        <v>27</v>
      </c>
      <c r="D65" s="1" t="s">
        <v>28</v>
      </c>
      <c r="E65" s="15">
        <f>prix_oeufs</f>
        <v>2.2</v>
      </c>
      <c r="F65" s="31"/>
      <c r="G65" s="48">
        <f aca="true" t="shared" si="17" ref="G65:G68">IF(F65="","",F65*E65)</f>
        <v>0</v>
      </c>
      <c r="H65" s="15"/>
      <c r="I65" s="33">
        <f aca="true" t="shared" si="18" ref="I65:I68">IF(F65="","",F65)</f>
        <v>0</v>
      </c>
      <c r="J65" s="42">
        <f aca="true" t="shared" si="19" ref="J65:J68">IF(I65="","",C65)</f>
        <v>0</v>
      </c>
      <c r="K65" s="42"/>
    </row>
    <row r="66" spans="3:11" ht="14.25" customHeight="1">
      <c r="C66" s="1" t="s">
        <v>32</v>
      </c>
      <c r="D66" s="1" t="s">
        <v>33</v>
      </c>
      <c r="E66" s="15">
        <v>5.3</v>
      </c>
      <c r="F66" s="31"/>
      <c r="G66" s="32">
        <f t="shared" si="17"/>
        <v>0</v>
      </c>
      <c r="H66" s="15"/>
      <c r="I66" s="33">
        <f t="shared" si="18"/>
        <v>0</v>
      </c>
      <c r="J66" s="42">
        <f t="shared" si="19"/>
        <v>0</v>
      </c>
      <c r="K66" s="42"/>
    </row>
    <row r="67" spans="3:11" ht="14.25">
      <c r="C67" s="1" t="s">
        <v>37</v>
      </c>
      <c r="D67" s="1" t="s">
        <v>38</v>
      </c>
      <c r="E67" s="2">
        <v>7.5</v>
      </c>
      <c r="F67" s="53"/>
      <c r="G67" s="48">
        <f t="shared" si="17"/>
        <v>0</v>
      </c>
      <c r="H67" s="15"/>
      <c r="I67" s="33">
        <f t="shared" si="18"/>
        <v>0</v>
      </c>
      <c r="J67" s="42">
        <f t="shared" si="19"/>
        <v>0</v>
      </c>
      <c r="K67" s="42"/>
    </row>
    <row r="68" spans="3:11" ht="14.25">
      <c r="C68" s="1" t="s">
        <v>39</v>
      </c>
      <c r="D68" s="1" t="s">
        <v>38</v>
      </c>
      <c r="E68" s="2">
        <v>42</v>
      </c>
      <c r="F68" s="53"/>
      <c r="G68" s="48">
        <f t="shared" si="17"/>
        <v>0</v>
      </c>
      <c r="H68" s="15"/>
      <c r="I68" s="33">
        <f t="shared" si="18"/>
        <v>0</v>
      </c>
      <c r="J68" s="42">
        <f t="shared" si="19"/>
        <v>0</v>
      </c>
      <c r="K68" s="42"/>
    </row>
    <row r="69" spans="6:10" ht="12.75">
      <c r="F69" s="4"/>
      <c r="G69" s="16"/>
      <c r="H69" s="15"/>
      <c r="I69" s="33"/>
      <c r="J69" s="35"/>
    </row>
    <row r="70" spans="1:13" s="52" customFormat="1" ht="17.25" hidden="1">
      <c r="A70" s="22">
        <f>jour1+28</f>
        <v>33</v>
      </c>
      <c r="B70" s="23">
        <f>mois</f>
        <v>0</v>
      </c>
      <c r="C70" s="24">
        <f>horaire</f>
        <v>0</v>
      </c>
      <c r="D70" s="25"/>
      <c r="E70" s="26"/>
      <c r="F70" s="49"/>
      <c r="G70" s="50">
        <f aca="true" t="shared" si="20" ref="G70:G76">IF(F70="","",F70*E70)</f>
        <v>0</v>
      </c>
      <c r="H70" s="51"/>
      <c r="I70" s="29">
        <f>A70</f>
        <v>33</v>
      </c>
      <c r="J70" s="29">
        <f>B70</f>
        <v>0</v>
      </c>
      <c r="K70" s="29">
        <f>C70</f>
        <v>0</v>
      </c>
      <c r="M70" s="49"/>
    </row>
    <row r="71" spans="3:11" ht="12.75" hidden="1">
      <c r="C71" s="1" t="s">
        <v>26</v>
      </c>
      <c r="E71" s="15">
        <v>10</v>
      </c>
      <c r="F71" s="31"/>
      <c r="G71" s="48">
        <f t="shared" si="20"/>
        <v>0</v>
      </c>
      <c r="H71" s="15"/>
      <c r="I71" s="33">
        <f aca="true" t="shared" si="21" ref="I71:I76">IF(F71="","",F71)</f>
        <v>0</v>
      </c>
      <c r="J71" s="42">
        <f aca="true" t="shared" si="22" ref="J71:J76">IF(I71="","",C71)</f>
        <v>0</v>
      </c>
      <c r="K71" s="42"/>
    </row>
    <row r="72" spans="3:11" ht="12.75" hidden="1">
      <c r="C72" s="1" t="s">
        <v>27</v>
      </c>
      <c r="D72" s="1" t="s">
        <v>28</v>
      </c>
      <c r="E72" s="15">
        <f>prix_oeufs</f>
        <v>2.2</v>
      </c>
      <c r="F72" s="31"/>
      <c r="G72" s="48">
        <f t="shared" si="20"/>
        <v>0</v>
      </c>
      <c r="H72" s="15"/>
      <c r="I72" s="33">
        <f t="shared" si="21"/>
        <v>0</v>
      </c>
      <c r="J72" s="42">
        <f t="shared" si="22"/>
        <v>0</v>
      </c>
      <c r="K72" s="42"/>
    </row>
    <row r="73" spans="3:11" ht="14.25" customHeight="1" hidden="1">
      <c r="C73" s="1" t="s">
        <v>29</v>
      </c>
      <c r="D73" s="1" t="s">
        <v>30</v>
      </c>
      <c r="E73" s="15">
        <v>5</v>
      </c>
      <c r="F73" s="31"/>
      <c r="G73" s="48">
        <f t="shared" si="20"/>
        <v>0</v>
      </c>
      <c r="H73" s="15"/>
      <c r="I73" s="33">
        <f t="shared" si="21"/>
        <v>0</v>
      </c>
      <c r="J73" s="42">
        <f t="shared" si="22"/>
        <v>0</v>
      </c>
      <c r="K73" s="42"/>
    </row>
    <row r="74" spans="3:11" ht="14.25" customHeight="1" hidden="1">
      <c r="C74" s="1" t="s">
        <v>11</v>
      </c>
      <c r="E74" s="15">
        <v>4</v>
      </c>
      <c r="F74" s="31"/>
      <c r="G74" s="32">
        <f t="shared" si="20"/>
        <v>0</v>
      </c>
      <c r="H74" s="15"/>
      <c r="I74" s="33">
        <f t="shared" si="21"/>
        <v>0</v>
      </c>
      <c r="J74" s="42">
        <f t="shared" si="22"/>
        <v>0</v>
      </c>
      <c r="K74" s="42"/>
    </row>
    <row r="75" spans="3:11" ht="14.25" customHeight="1" hidden="1">
      <c r="C75" s="1" t="s">
        <v>31</v>
      </c>
      <c r="D75" s="1" t="s">
        <v>28</v>
      </c>
      <c r="E75" s="15">
        <v>3.2</v>
      </c>
      <c r="F75" s="31"/>
      <c r="G75" s="48">
        <f t="shared" si="20"/>
        <v>0</v>
      </c>
      <c r="H75" s="15"/>
      <c r="I75" s="33">
        <f t="shared" si="21"/>
        <v>0</v>
      </c>
      <c r="J75" s="42">
        <f t="shared" si="22"/>
        <v>0</v>
      </c>
      <c r="K75" s="42"/>
    </row>
    <row r="76" spans="3:11" ht="14.25" customHeight="1" hidden="1">
      <c r="C76" s="1" t="s">
        <v>32</v>
      </c>
      <c r="D76" s="1" t="s">
        <v>33</v>
      </c>
      <c r="E76" s="15">
        <v>5.3</v>
      </c>
      <c r="F76" s="31"/>
      <c r="G76" s="32">
        <f t="shared" si="20"/>
        <v>0</v>
      </c>
      <c r="H76" s="15"/>
      <c r="I76" s="33">
        <f t="shared" si="21"/>
        <v>0</v>
      </c>
      <c r="J76" s="42">
        <f t="shared" si="22"/>
        <v>0</v>
      </c>
      <c r="K76" s="42"/>
    </row>
    <row r="77" spans="1:12" ht="13.5">
      <c r="A77" s="43"/>
      <c r="B77" s="43"/>
      <c r="C77" s="43"/>
      <c r="D77" s="43"/>
      <c r="E77" s="43"/>
      <c r="F77" s="43"/>
      <c r="G77" s="54"/>
      <c r="H77" s="15"/>
      <c r="I77" s="39"/>
      <c r="J77" s="39"/>
      <c r="K77" s="39"/>
      <c r="L77" s="39"/>
    </row>
    <row r="78" spans="6:11" ht="13.5">
      <c r="F78" s="17" t="s">
        <v>40</v>
      </c>
      <c r="G78" s="55">
        <f>IF(SUM(F23:F76)=0,"",SUM(G23:G76))</f>
        <v>0</v>
      </c>
      <c r="H78" s="15"/>
      <c r="I78" s="33"/>
      <c r="J78" s="56" t="s">
        <v>41</v>
      </c>
      <c r="K78" s="57">
        <f>G78</f>
        <v>0</v>
      </c>
    </row>
    <row r="79" spans="3:8" ht="12.75">
      <c r="C79" s="54"/>
      <c r="D79" s="54"/>
      <c r="E79" s="54"/>
      <c r="F79" s="54"/>
      <c r="G79" s="54"/>
      <c r="H79" s="15"/>
    </row>
    <row r="80" spans="3:8" ht="12.75">
      <c r="C80" s="1" t="s">
        <v>42</v>
      </c>
      <c r="F80" s="4"/>
      <c r="G80" s="16"/>
      <c r="H80" s="15"/>
    </row>
    <row r="81" spans="3:8" ht="12.75" hidden="1">
      <c r="C81" s="1" t="s">
        <v>43</v>
      </c>
      <c r="F81" s="4"/>
      <c r="G81" s="21"/>
      <c r="H81" s="15"/>
    </row>
    <row r="82" spans="1:10" ht="12.75">
      <c r="A82" s="17"/>
      <c r="B82" s="58" t="s">
        <v>44</v>
      </c>
      <c r="C82" s="58"/>
      <c r="D82" s="59"/>
      <c r="E82" s="59"/>
      <c r="F82" s="59"/>
      <c r="G82" s="21"/>
      <c r="H82" s="15"/>
      <c r="J82" s="1" t="s">
        <v>45</v>
      </c>
    </row>
    <row r="83" spans="2:10" ht="12.75">
      <c r="B83" s="58" t="s">
        <v>46</v>
      </c>
      <c r="C83" s="58"/>
      <c r="D83" s="58"/>
      <c r="G83" s="16"/>
      <c r="H83" s="15"/>
      <c r="J83" s="60" t="s">
        <v>47</v>
      </c>
    </row>
    <row r="84" spans="2:10" ht="12.75">
      <c r="B84" s="61" t="s">
        <v>48</v>
      </c>
      <c r="G84" s="16"/>
      <c r="H84" s="15"/>
      <c r="J84" s="1" t="s">
        <v>49</v>
      </c>
    </row>
    <row r="85" spans="1:10" ht="12.75">
      <c r="A85" s="61"/>
      <c r="B85" s="1" t="s">
        <v>50</v>
      </c>
      <c r="G85" s="16"/>
      <c r="H85" s="15"/>
      <c r="J85" s="60" t="s">
        <v>51</v>
      </c>
    </row>
    <row r="86" spans="7:8" ht="12.75">
      <c r="G86" s="16"/>
      <c r="H86" s="15"/>
    </row>
    <row r="87" spans="7:8" ht="12.75">
      <c r="G87" s="16"/>
      <c r="H87" s="15"/>
    </row>
    <row r="88" spans="7:8" ht="12.75">
      <c r="G88" s="16"/>
      <c r="H88" s="15"/>
    </row>
    <row r="89" spans="7:8" ht="12.75">
      <c r="G89" s="16"/>
      <c r="H89" s="15"/>
    </row>
    <row r="90" spans="7:8" ht="12.75">
      <c r="G90" s="16"/>
      <c r="H90" s="15"/>
    </row>
    <row r="91" spans="7:8" ht="12.75">
      <c r="G91" s="16"/>
      <c r="H91" s="15"/>
    </row>
    <row r="92" spans="7:8" ht="12.75">
      <c r="G92" s="16"/>
      <c r="H92" s="15"/>
    </row>
    <row r="93" spans="7:8" ht="12.75">
      <c r="G93" s="16"/>
      <c r="H93" s="15"/>
    </row>
    <row r="94" spans="7:8" ht="12.75">
      <c r="G94" s="16"/>
      <c r="H94" s="15"/>
    </row>
    <row r="95" spans="7:8" ht="12.75">
      <c r="G95" s="16"/>
      <c r="H95" s="15"/>
    </row>
    <row r="96" spans="7:8" ht="12.75">
      <c r="G96" s="16"/>
      <c r="H96" s="15"/>
    </row>
    <row r="97" spans="7:8" ht="12.75">
      <c r="G97" s="16"/>
      <c r="H97" s="15"/>
    </row>
    <row r="98" spans="7:8" ht="12.75">
      <c r="G98" s="16"/>
      <c r="H98" s="15"/>
    </row>
    <row r="99" spans="7:8" ht="12.75">
      <c r="G99" s="16"/>
      <c r="H99" s="15"/>
    </row>
    <row r="100" spans="7:8" ht="12.75">
      <c r="G100" s="16"/>
      <c r="H100" s="15"/>
    </row>
    <row r="101" spans="7:8" ht="12.75">
      <c r="G101" s="16"/>
      <c r="H101" s="15"/>
    </row>
    <row r="102" spans="7:8" ht="12.75">
      <c r="G102" s="16"/>
      <c r="H102" s="15"/>
    </row>
    <row r="103" spans="7:8" ht="12.75">
      <c r="G103" s="16"/>
      <c r="H103" s="15"/>
    </row>
    <row r="104" spans="7:8" ht="12.75">
      <c r="G104" s="16"/>
      <c r="H104" s="15"/>
    </row>
    <row r="105" spans="7:8" ht="12.75">
      <c r="G105" s="16"/>
      <c r="H105" s="15"/>
    </row>
    <row r="106" spans="7:8" ht="12.75">
      <c r="G106" s="16"/>
      <c r="H106" s="15"/>
    </row>
    <row r="107" spans="7:8" ht="12.75">
      <c r="G107" s="16"/>
      <c r="H107" s="15"/>
    </row>
    <row r="108" spans="7:8" ht="12.75">
      <c r="G108" s="16"/>
      <c r="H108" s="15"/>
    </row>
    <row r="109" spans="7:8" ht="12.75">
      <c r="G109" s="16"/>
      <c r="H109" s="15"/>
    </row>
    <row r="110" spans="7:8" ht="12.75">
      <c r="G110" s="16"/>
      <c r="H110" s="15"/>
    </row>
    <row r="111" spans="7:8" ht="12.75">
      <c r="G111" s="16"/>
      <c r="H111" s="15"/>
    </row>
    <row r="112" spans="7:8" ht="12.75">
      <c r="G112" s="16"/>
      <c r="H112" s="15"/>
    </row>
    <row r="113" spans="7:8" ht="12.75">
      <c r="G113" s="16"/>
      <c r="H113" s="15"/>
    </row>
    <row r="114" spans="7:8" ht="12.75">
      <c r="G114" s="16"/>
      <c r="H114" s="15"/>
    </row>
    <row r="115" spans="7:8" ht="12.75">
      <c r="G115" s="16"/>
      <c r="H115" s="15"/>
    </row>
    <row r="116" spans="7:8" ht="12.75">
      <c r="G116" s="16"/>
      <c r="H116" s="15"/>
    </row>
    <row r="117" spans="7:8" ht="12.75">
      <c r="G117" s="16"/>
      <c r="H117" s="15"/>
    </row>
    <row r="118" spans="7:8" ht="12.75">
      <c r="G118" s="62"/>
      <c r="H118" s="15"/>
    </row>
    <row r="119" spans="7:8" ht="12.75">
      <c r="G119" s="62"/>
      <c r="H119" s="15"/>
    </row>
    <row r="120" spans="7:8" ht="12.75">
      <c r="G120" s="62"/>
      <c r="H120" s="15"/>
    </row>
    <row r="121" spans="7:8" ht="12.75">
      <c r="G121" s="62"/>
      <c r="H121" s="15"/>
    </row>
    <row r="122" spans="7:8" ht="12.75">
      <c r="G122" s="62"/>
      <c r="H122" s="15"/>
    </row>
    <row r="123" spans="7:8" ht="12.75">
      <c r="G123" s="62"/>
      <c r="H123" s="15"/>
    </row>
    <row r="124" spans="7:8" ht="12.75">
      <c r="G124" s="62"/>
      <c r="H124" s="15"/>
    </row>
    <row r="125" spans="7:8" ht="12.75">
      <c r="G125" s="62"/>
      <c r="H125" s="15"/>
    </row>
    <row r="126" spans="7:8" ht="12.75">
      <c r="G126" s="62"/>
      <c r="H126" s="15"/>
    </row>
    <row r="127" spans="7:8" ht="12.75">
      <c r="G127" s="62"/>
      <c r="H127" s="15"/>
    </row>
    <row r="128" spans="7:8" ht="12.75">
      <c r="G128" s="62"/>
      <c r="H128" s="15"/>
    </row>
    <row r="129" spans="7:8" ht="12.75">
      <c r="G129" s="62"/>
      <c r="H129" s="15"/>
    </row>
    <row r="130" spans="7:8" ht="12.75">
      <c r="G130" s="62"/>
      <c r="H130" s="15"/>
    </row>
    <row r="131" spans="7:8" ht="12.75">
      <c r="G131" s="62"/>
      <c r="H131" s="15"/>
    </row>
    <row r="132" spans="7:8" ht="12.75">
      <c r="G132" s="62"/>
      <c r="H132" s="15"/>
    </row>
    <row r="133" spans="7:8" ht="12.75">
      <c r="G133" s="62"/>
      <c r="H133" s="15"/>
    </row>
    <row r="134" spans="7:8" ht="12.75">
      <c r="G134" s="62"/>
      <c r="H134" s="15"/>
    </row>
    <row r="135" spans="7:8" ht="12.75">
      <c r="G135" s="62"/>
      <c r="H135" s="15"/>
    </row>
    <row r="136" spans="7:10" ht="12.75">
      <c r="G136" s="62"/>
      <c r="H136" s="15"/>
      <c r="I136" s="63"/>
      <c r="J136" s="4"/>
    </row>
    <row r="137" spans="7:8" ht="12.75">
      <c r="G137" s="62"/>
      <c r="H137" s="15"/>
    </row>
    <row r="138" spans="7:8" ht="12.75">
      <c r="G138" s="62"/>
      <c r="H138" s="15"/>
    </row>
  </sheetData>
  <sheetProtection selectLockedCells="1" selectUnlockedCells="1"/>
  <mergeCells count="48">
    <mergeCell ref="A1:G1"/>
    <mergeCell ref="I1:M1"/>
    <mergeCell ref="A2:G2"/>
    <mergeCell ref="I2:M2"/>
    <mergeCell ref="A3:G3"/>
    <mergeCell ref="I3:M3"/>
    <mergeCell ref="J12:K12"/>
    <mergeCell ref="J13:K13"/>
    <mergeCell ref="A14:C14"/>
    <mergeCell ref="J15:K15"/>
    <mergeCell ref="J16:K16"/>
    <mergeCell ref="J17:K17"/>
    <mergeCell ref="J23:K23"/>
    <mergeCell ref="J24:K24"/>
    <mergeCell ref="J25:K25"/>
    <mergeCell ref="J26:K26"/>
    <mergeCell ref="J27:K27"/>
    <mergeCell ref="J28:K28"/>
    <mergeCell ref="A31:C31"/>
    <mergeCell ref="A32:C32"/>
    <mergeCell ref="J33:K33"/>
    <mergeCell ref="J34:K34"/>
    <mergeCell ref="J35:K35"/>
    <mergeCell ref="J41:K41"/>
    <mergeCell ref="J42:K42"/>
    <mergeCell ref="J43:K43"/>
    <mergeCell ref="J44:K44"/>
    <mergeCell ref="J45:K45"/>
    <mergeCell ref="J46:K46"/>
    <mergeCell ref="J51:K51"/>
    <mergeCell ref="J57:K57"/>
    <mergeCell ref="J58:K58"/>
    <mergeCell ref="J59:K59"/>
    <mergeCell ref="J60:K60"/>
    <mergeCell ref="J61:K61"/>
    <mergeCell ref="J62:K62"/>
    <mergeCell ref="I63:K63"/>
    <mergeCell ref="J65:K65"/>
    <mergeCell ref="J66:K66"/>
    <mergeCell ref="J67:K67"/>
    <mergeCell ref="J68:K68"/>
    <mergeCell ref="J71:K71"/>
    <mergeCell ref="J72:K72"/>
    <mergeCell ref="J73:K73"/>
    <mergeCell ref="J74:K74"/>
    <mergeCell ref="J75:K75"/>
    <mergeCell ref="J76:K76"/>
    <mergeCell ref="C79:G79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B23"/>
  <sheetViews>
    <sheetView zoomScale="115" zoomScaleNormal="115" workbookViewId="0" topLeftCell="A1">
      <selection activeCell="E9" sqref="E9"/>
    </sheetView>
  </sheetViews>
  <sheetFormatPr defaultColWidth="10.28125" defaultRowHeight="12.75"/>
  <cols>
    <col min="1" max="1" width="22.421875" style="0" customWidth="1"/>
    <col min="2" max="16384" width="11.00390625" style="0" customWidth="1"/>
  </cols>
  <sheetData>
    <row r="1" spans="1:2" ht="12.75">
      <c r="A1" t="s">
        <v>52</v>
      </c>
      <c r="B1" s="64" t="s">
        <v>53</v>
      </c>
    </row>
    <row r="2" spans="1:2" ht="12.75">
      <c r="A2" t="s">
        <v>54</v>
      </c>
      <c r="B2" t="s">
        <v>55</v>
      </c>
    </row>
    <row r="3" spans="1:2" ht="12.75">
      <c r="A3" t="s">
        <v>56</v>
      </c>
      <c r="B3">
        <v>2020</v>
      </c>
    </row>
    <row r="4" spans="1:2" ht="12.75">
      <c r="A4" t="s">
        <v>57</v>
      </c>
      <c r="B4" t="s">
        <v>58</v>
      </c>
    </row>
    <row r="5" spans="1:2" ht="12.75">
      <c r="A5" t="s">
        <v>59</v>
      </c>
      <c r="B5" s="65"/>
    </row>
    <row r="6" spans="1:2" ht="12.75">
      <c r="A6" t="s">
        <v>60</v>
      </c>
      <c r="B6" s="64"/>
    </row>
    <row r="7" spans="1:2" ht="12.75">
      <c r="A7" t="s">
        <v>61</v>
      </c>
      <c r="B7" s="64"/>
    </row>
    <row r="8" spans="1:2" ht="12.75">
      <c r="A8" t="s">
        <v>62</v>
      </c>
      <c r="B8" s="64"/>
    </row>
    <row r="9" spans="1:2" ht="12.75">
      <c r="A9" t="s">
        <v>63</v>
      </c>
      <c r="B9" s="64"/>
    </row>
    <row r="10" spans="1:2" ht="12.75">
      <c r="A10" t="s">
        <v>64</v>
      </c>
      <c r="B10" s="64"/>
    </row>
    <row r="12" ht="12.75">
      <c r="A12" s="66"/>
    </row>
    <row r="13" spans="1:2" ht="12.75">
      <c r="A13" s="66" t="s">
        <v>65</v>
      </c>
      <c r="B13">
        <v>18</v>
      </c>
    </row>
    <row r="14" spans="1:2" ht="12.75">
      <c r="A14" s="66" t="s">
        <v>66</v>
      </c>
      <c r="B14">
        <v>19.5</v>
      </c>
    </row>
    <row r="15" spans="1:2" ht="12.75">
      <c r="A15" s="67" t="s">
        <v>67</v>
      </c>
      <c r="B15">
        <v>10.5</v>
      </c>
    </row>
    <row r="16" spans="1:2" ht="12.75">
      <c r="A16" s="66" t="s">
        <v>68</v>
      </c>
      <c r="B16">
        <v>18.5</v>
      </c>
    </row>
    <row r="17" spans="1:2" ht="12.75">
      <c r="A17" s="66" t="s">
        <v>69</v>
      </c>
      <c r="B17">
        <v>18.5</v>
      </c>
    </row>
    <row r="18" spans="1:2" ht="12.75">
      <c r="A18" s="66" t="s">
        <v>70</v>
      </c>
      <c r="B18">
        <v>6</v>
      </c>
    </row>
    <row r="19" spans="1:2" ht="12.75">
      <c r="A19" s="66" t="s">
        <v>71</v>
      </c>
      <c r="B19">
        <v>6</v>
      </c>
    </row>
    <row r="20" spans="1:2" ht="12.75">
      <c r="A20" s="66" t="s">
        <v>72</v>
      </c>
      <c r="B20">
        <v>10</v>
      </c>
    </row>
    <row r="21" spans="1:2" ht="12.75">
      <c r="A21" s="67" t="s">
        <v>73</v>
      </c>
      <c r="B21">
        <v>3</v>
      </c>
    </row>
    <row r="22" ht="12.75">
      <c r="A22" s="66"/>
    </row>
    <row r="23" spans="1:2" ht="12.75">
      <c r="A23" t="s">
        <v>74</v>
      </c>
      <c r="B23">
        <v>2.2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/>
  <cp:lastPrinted>2019-10-11T16:15:07Z</cp:lastPrinted>
  <dcterms:created xsi:type="dcterms:W3CDTF">2015-09-19T03:31:25Z</dcterms:created>
  <dcterms:modified xsi:type="dcterms:W3CDTF">2020-01-20T21:31:23Z</dcterms:modified>
  <cp:category/>
  <cp:version/>
  <cp:contentType/>
  <cp:contentStatus/>
  <cp:revision>1</cp:revision>
</cp:coreProperties>
</file>