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435" activeTab="0"/>
  </bookViews>
  <sheets>
    <sheet name="bon de commande" sheetId="1" r:id="rId1"/>
  </sheets>
  <definedNames>
    <definedName name="année">#REF!</definedName>
    <definedName name="datelimite">#REF!</definedName>
    <definedName name="événement1">#REF!</definedName>
    <definedName name="événement2">#REF!</definedName>
    <definedName name="événement3">#REF!</definedName>
    <definedName name="événement4">#REF!</definedName>
    <definedName name="événement5">#REF!</definedName>
    <definedName name="frais">#REF!</definedName>
    <definedName name="horaire">#REF!</definedName>
    <definedName name="jour1">#REF!</definedName>
    <definedName name="mois">#REF!</definedName>
    <definedName name="prix_agneau">#REF!</definedName>
    <definedName name="prix_assortiment">#REF!</definedName>
    <definedName name="prix_bâtardcampagne">#REF!</definedName>
    <definedName name="prix_bâtardépeautre">#REF!</definedName>
    <definedName name="prix_bâtardgraines">#REF!</definedName>
    <definedName name="prix_bâtardpetitépeautre">#REF!</definedName>
    <definedName name="prix_bâtardT110">#REF!</definedName>
    <definedName name="prix_bâtardT150">#REF!</definedName>
    <definedName name="prix_boeuf">#REF!</definedName>
    <definedName name="prix_boissonausureau">#REF!</definedName>
    <definedName name="prix_boule1_2complète">#REF!</definedName>
    <definedName name="prix_boulecomplète">#REF!</definedName>
    <definedName name="prix_brioche">#REF!</definedName>
    <definedName name="prix_canette">#REF!</definedName>
    <definedName name="prix_divers">#REF!</definedName>
    <definedName name="prix_farinepetitépeautre">#REF!</definedName>
    <definedName name="prix_farineT80">#REF!</definedName>
    <definedName name="prix_farineT80_5kg">#REF!</definedName>
    <definedName name="prix_flageolets">#REF!</definedName>
    <definedName name="prix_fromagechèvre">#REF!</definedName>
    <definedName name="prix_gésiers">#REF!</definedName>
    <definedName name="prix_haricotsblancs">#REF!</definedName>
    <definedName name="prix_huiledechanvre">#REF!</definedName>
    <definedName name="prix_huiledetournesol">#REF!</definedName>
    <definedName name="prix_juspomme">#REF!</definedName>
    <definedName name="prix_lentillesvertes">#REF!</definedName>
    <definedName name="prix_merguezes">#REF!</definedName>
    <definedName name="prix_mielacacia">#REF!</definedName>
    <definedName name="prix_mielchâtaigner">#REF!</definedName>
    <definedName name="prix_mielété">#REF!</definedName>
    <definedName name="prix_mielforêt">#REF!</definedName>
    <definedName name="prix_mielprintemps">#REF!</definedName>
    <definedName name="prix_mousse">#REF!</definedName>
    <definedName name="prix_nougat">#REF!</definedName>
    <definedName name="prix_oeufs">#REF!</definedName>
    <definedName name="prix_painauKamut">#REF!</definedName>
    <definedName name="prix_painaupetitépeautre">#REF!</definedName>
    <definedName name="prix_painauxgraines">#REF!</definedName>
    <definedName name="prix_painauxnoix">#REF!</definedName>
    <definedName name="prix_paindeseigle">#REF!</definedName>
    <definedName name="prix_painépicesgarni">#REF!</definedName>
    <definedName name="prix_painnature">#REF!</definedName>
    <definedName name="prix_painraisins_amandes">#REF!</definedName>
    <definedName name="prix_panier_légumesgrand">#REF!</definedName>
    <definedName name="prix_panier_légumespetit">#REF!</definedName>
    <definedName name="prix_pintade">#REF!</definedName>
    <definedName name="prix_poiscassés">#REF!</definedName>
    <definedName name="prix_poischiches">#REF!</definedName>
    <definedName name="prix_pollen">#REF!</definedName>
    <definedName name="prix_pouletdécoupé">#REF!</definedName>
    <definedName name="prix_pouletentier">#REF!</definedName>
    <definedName name="prix_propolis">#REF!</definedName>
    <definedName name="prix_rillettes">#REF!</definedName>
    <definedName name="prix_siropdesureau">#REF!</definedName>
    <definedName name="prix_tisane">#REF!</definedName>
    <definedName name="prix_tourteseigle">#REF!</definedName>
    <definedName name="prix_veau">#REF!</definedName>
    <definedName name="prix_vinaigre">#REF!</definedName>
    <definedName name="prixbriochemanie">#REF!</definedName>
    <definedName name="septembre">#REF!</definedName>
    <definedName name="_xlnm.Print_Area" localSheetId="0">'bon de commande'!$A$1:$L$79</definedName>
  </definedNames>
  <calcPr fullCalcOnLoad="1"/>
</workbook>
</file>

<file path=xl/sharedStrings.xml><?xml version="1.0" encoding="utf-8"?>
<sst xmlns="http://schemas.openxmlformats.org/spreadsheetml/2006/main" count="58" uniqueCount="45">
  <si>
    <t>pense-bête PCA</t>
  </si>
  <si>
    <t>nom et prénom</t>
  </si>
  <si>
    <t>les produits oubliés ne sont pas</t>
  </si>
  <si>
    <t>adresse mail</t>
  </si>
  <si>
    <t>remboursés</t>
  </si>
  <si>
    <t>prix</t>
  </si>
  <si>
    <t>quantité</t>
  </si>
  <si>
    <t>total</t>
  </si>
  <si>
    <t>800 g</t>
  </si>
  <si>
    <t xml:space="preserve">800 g </t>
  </si>
  <si>
    <t>total de ma commande:</t>
  </si>
  <si>
    <t>toutes les infos sur:</t>
  </si>
  <si>
    <t> http://pca.nursit.com</t>
  </si>
  <si>
    <t>contact mail:</t>
  </si>
  <si>
    <t>paysansconsommateurs@gmail.com</t>
  </si>
  <si>
    <t>JM LAFITTE</t>
  </si>
  <si>
    <t xml:space="preserve">Bon de Commande PCA      </t>
  </si>
  <si>
    <t>pains et brioches</t>
  </si>
  <si>
    <t>à Jean-Michel Lafitte</t>
  </si>
  <si>
    <t xml:space="preserve"> chèque à l'ordre de</t>
  </si>
  <si>
    <t xml:space="preserve">Commande à </t>
  </si>
  <si>
    <t>bâtard campagne</t>
  </si>
  <si>
    <t>pain de campagne</t>
  </si>
  <si>
    <t>1,5 kg</t>
  </si>
  <si>
    <t>bâtard aux graines</t>
  </si>
  <si>
    <t>tourte au seigle</t>
  </si>
  <si>
    <t>700 g</t>
  </si>
  <si>
    <t xml:space="preserve">bâtard 1/2 complet levain </t>
  </si>
  <si>
    <t>brioche</t>
  </si>
  <si>
    <t>300 g</t>
  </si>
  <si>
    <t>bâtard complet levain pur</t>
  </si>
  <si>
    <t>remettre le mercredi</t>
  </si>
  <si>
    <t>avant le</t>
  </si>
  <si>
    <t>ou si vous êtes absents, l' envoyer par courrier à Jean Michel Lafitte, 36 Bis rue de Tresses, 33100 BORDEAUX</t>
  </si>
  <si>
    <t>total de la commande à payer par chèque ou espèces</t>
  </si>
  <si>
    <t>19h/20h30</t>
  </si>
  <si>
    <t xml:space="preserve">  lafittejeanmichel@neuf.fr</t>
  </si>
  <si>
    <t>Aqui bio Pain</t>
  </si>
  <si>
    <t>commander avant le</t>
  </si>
  <si>
    <t>PAS DE PAIN</t>
  </si>
  <si>
    <t>petit épeautre</t>
  </si>
  <si>
    <t>épeautre</t>
  </si>
  <si>
    <t>Jean-michel Lafitte - Aqui bio pain</t>
  </si>
  <si>
    <t>Jean-Michel Lafitte - Aqui bio pain</t>
  </si>
  <si>
    <t>MAI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</si>
</sst>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dddd&quot;, &quot;mmmm\ dd&quot;, &quot;yyyy"/>
    <numFmt numFmtId="166" formatCode="[$-40C]dddd\ d\ mmmm\ yyyy"/>
    <numFmt numFmtId="167" formatCode="[$-40C]d\ mmmm\ yyyy;@"/>
    <numFmt numFmtId="168" formatCode="[$-40C]dd\-mmm\-yy;@"/>
    <numFmt numFmtId="169" formatCode="#,##0.00\ &quot;€&quot;"/>
  </numFmts>
  <fonts count="48">
    <font>
      <sz val="10"/>
      <name val="Arial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b/>
      <u val="single"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8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DashDot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DashDot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DashDotDot">
        <color indexed="8"/>
      </right>
      <top>
        <color indexed="63"/>
      </top>
      <bottom>
        <color indexed="63"/>
      </bottom>
    </border>
    <border>
      <left style="mediumDashDotDot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DashDot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DashDot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DashDot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DashDot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DashDot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DashDot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64" fontId="1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64" fontId="10" fillId="0" borderId="15" xfId="0" applyNumberFormat="1" applyFont="1" applyBorder="1" applyAlignment="1" applyProtection="1">
      <alignment horizontal="center"/>
      <protection/>
    </xf>
    <xf numFmtId="164" fontId="10" fillId="0" borderId="16" xfId="0" applyNumberFormat="1" applyFont="1" applyBorder="1" applyAlignment="1" applyProtection="1">
      <alignment horizontal="center"/>
      <protection/>
    </xf>
    <xf numFmtId="164" fontId="10" fillId="0" borderId="17" xfId="0" applyNumberFormat="1" applyFont="1" applyBorder="1" applyAlignment="1" applyProtection="1">
      <alignment horizontal="center"/>
      <protection/>
    </xf>
    <xf numFmtId="164" fontId="10" fillId="0" borderId="18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164" fontId="10" fillId="0" borderId="10" xfId="0" applyNumberFormat="1" applyFont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164" fontId="6" fillId="0" borderId="22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64" fontId="10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7" fontId="3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/>
      <protection locked="0"/>
    </xf>
    <xf numFmtId="164" fontId="10" fillId="0" borderId="24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167" fontId="5" fillId="0" borderId="0" xfId="0" applyNumberFormat="1" applyFont="1" applyAlignment="1" applyProtection="1">
      <alignment/>
      <protection locked="0"/>
    </xf>
    <xf numFmtId="167" fontId="12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67" fontId="5" fillId="0" borderId="0" xfId="0" applyNumberFormat="1" applyFont="1" applyAlignment="1" applyProtection="1">
      <alignment/>
      <protection/>
    </xf>
    <xf numFmtId="167" fontId="12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132"/>
  <sheetViews>
    <sheetView tabSelected="1" zoomScale="85" zoomScaleNormal="85" zoomScalePageLayoutView="0" workbookViewId="0" topLeftCell="A1">
      <selection activeCell="D114" sqref="D114:E114"/>
    </sheetView>
  </sheetViews>
  <sheetFormatPr defaultColWidth="11.421875" defaultRowHeight="12.75"/>
  <cols>
    <col min="1" max="1" width="30.57421875" style="1" customWidth="1"/>
    <col min="2" max="2" width="24.57421875" style="1" customWidth="1"/>
    <col min="3" max="3" width="27.28125" style="1" customWidth="1"/>
    <col min="4" max="4" width="13.00390625" style="1" customWidth="1"/>
    <col min="5" max="5" width="10.421875" style="2" customWidth="1"/>
    <col min="6" max="6" width="8.8515625" style="1" customWidth="1"/>
    <col min="7" max="7" width="10.8515625" style="3" customWidth="1"/>
    <col min="8" max="8" width="0.9921875" style="2" customWidth="1"/>
    <col min="9" max="9" width="6.57421875" style="4" customWidth="1"/>
    <col min="10" max="10" width="20.8515625" style="1" customWidth="1"/>
    <col min="11" max="11" width="12.8515625" style="1" customWidth="1"/>
    <col min="12" max="12" width="2.7109375" style="1" customWidth="1"/>
    <col min="13" max="14" width="11.421875" style="4" customWidth="1"/>
    <col min="15" max="16384" width="11.421875" style="1" customWidth="1"/>
  </cols>
  <sheetData>
    <row r="1" spans="1:11" ht="22.5">
      <c r="A1" s="87" t="s">
        <v>16</v>
      </c>
      <c r="B1" s="87"/>
      <c r="C1" s="87"/>
      <c r="D1" s="87"/>
      <c r="E1" s="87"/>
      <c r="F1" s="87"/>
      <c r="G1" s="87"/>
      <c r="I1" s="88" t="s">
        <v>0</v>
      </c>
      <c r="J1" s="88"/>
      <c r="K1" s="88"/>
    </row>
    <row r="2" spans="1:11" ht="22.5">
      <c r="A2" s="87" t="s">
        <v>17</v>
      </c>
      <c r="B2" s="87"/>
      <c r="C2" s="87"/>
      <c r="D2" s="87"/>
      <c r="E2" s="87"/>
      <c r="F2" s="87"/>
      <c r="G2" s="87"/>
      <c r="I2" s="91" t="str">
        <f>+A2</f>
        <v>pains et brioches</v>
      </c>
      <c r="J2" s="91"/>
      <c r="K2" s="91"/>
    </row>
    <row r="3" spans="1:12" ht="24">
      <c r="A3" s="86" t="s">
        <v>42</v>
      </c>
      <c r="B3" s="86"/>
      <c r="C3" s="86"/>
      <c r="D3" s="86"/>
      <c r="E3" s="86"/>
      <c r="F3" s="86"/>
      <c r="G3" s="86"/>
      <c r="I3" s="92" t="s">
        <v>43</v>
      </c>
      <c r="J3" s="92" t="s">
        <v>15</v>
      </c>
      <c r="K3" s="92"/>
      <c r="L3" s="41"/>
    </row>
    <row r="4" spans="1:11" ht="24">
      <c r="A4" s="40"/>
      <c r="B4" s="40"/>
      <c r="C4" s="40"/>
      <c r="D4" s="40"/>
      <c r="E4" s="40"/>
      <c r="F4" s="40"/>
      <c r="G4" s="39"/>
      <c r="I4" s="37"/>
      <c r="J4" s="37"/>
      <c r="K4" s="37"/>
    </row>
    <row r="5" spans="2:11" ht="18">
      <c r="B5" s="5" t="str">
        <f>+B100</f>
        <v>MAI</v>
      </c>
      <c r="C5" s="6">
        <f>+C100</f>
        <v>2018</v>
      </c>
      <c r="E5" s="7"/>
      <c r="F5" s="4"/>
      <c r="G5" s="8"/>
      <c r="H5" s="7"/>
      <c r="J5" s="5" t="str">
        <f>+B5</f>
        <v>MAI</v>
      </c>
      <c r="K5" s="6">
        <f>+C5</f>
        <v>2018</v>
      </c>
    </row>
    <row r="6" spans="5:8" ht="14.25" thickBot="1">
      <c r="E6" s="7"/>
      <c r="F6" s="4"/>
      <c r="G6" s="8"/>
      <c r="H6" s="7"/>
    </row>
    <row r="7" spans="1:10" ht="22.5" customHeight="1" thickBot="1">
      <c r="A7" s="49" t="s">
        <v>1</v>
      </c>
      <c r="B7" s="93"/>
      <c r="C7" s="95"/>
      <c r="E7" s="7"/>
      <c r="F7" s="4"/>
      <c r="G7" s="8"/>
      <c r="H7" s="7"/>
      <c r="J7" s="1" t="s">
        <v>2</v>
      </c>
    </row>
    <row r="8" spans="1:10" ht="24.75" customHeight="1" thickBot="1">
      <c r="A8" s="49" t="s">
        <v>3</v>
      </c>
      <c r="B8" s="93"/>
      <c r="C8" s="94"/>
      <c r="E8" s="7"/>
      <c r="F8" s="4"/>
      <c r="G8" s="8"/>
      <c r="H8" s="7"/>
      <c r="J8" s="1" t="s">
        <v>4</v>
      </c>
    </row>
    <row r="9" spans="5:8" ht="13.5">
      <c r="E9" s="7"/>
      <c r="F9" s="4"/>
      <c r="G9" s="8"/>
      <c r="H9" s="7"/>
    </row>
    <row r="10" spans="1:14" s="13" customFormat="1" ht="18">
      <c r="A10" s="10">
        <f>+A102</f>
        <v>2</v>
      </c>
      <c r="B10" s="11" t="str">
        <f>+B5</f>
        <v>MAI</v>
      </c>
      <c r="C10" s="12" t="str">
        <f>+C102</f>
        <v>19h/20h30</v>
      </c>
      <c r="E10" s="14"/>
      <c r="F10" s="15"/>
      <c r="G10" s="16"/>
      <c r="H10" s="14"/>
      <c r="I10" s="17">
        <f>A10</f>
        <v>2</v>
      </c>
      <c r="J10" s="18" t="str">
        <f>B10</f>
        <v>MAI</v>
      </c>
      <c r="K10" s="17" t="str">
        <f>C10</f>
        <v>19h/20h30</v>
      </c>
      <c r="M10" s="15"/>
      <c r="N10" s="15"/>
    </row>
    <row r="11" spans="2:10" ht="13.5">
      <c r="B11" s="19"/>
      <c r="C11" s="20"/>
      <c r="E11" s="7" t="s">
        <v>5</v>
      </c>
      <c r="F11" s="21" t="s">
        <v>6</v>
      </c>
      <c r="G11" s="8" t="s">
        <v>7</v>
      </c>
      <c r="H11" s="7"/>
      <c r="J11" s="22"/>
    </row>
    <row r="12" spans="2:11" ht="14.25">
      <c r="B12" s="19"/>
      <c r="C12" s="20"/>
      <c r="E12" s="7"/>
      <c r="F12" s="26"/>
      <c r="G12" s="27"/>
      <c r="H12" s="7"/>
      <c r="I12" s="23"/>
      <c r="J12" s="24"/>
      <c r="K12" s="25"/>
    </row>
    <row r="13" spans="3:11" ht="17.25">
      <c r="C13" s="46" t="str">
        <f aca="true" t="shared" si="0" ref="C13:E21">+C103</f>
        <v>bâtard campagne</v>
      </c>
      <c r="D13" s="46" t="str">
        <f t="shared" si="0"/>
        <v>800 g</v>
      </c>
      <c r="E13" s="47">
        <f t="shared" si="0"/>
        <v>3.5</v>
      </c>
      <c r="F13" s="55"/>
      <c r="G13" s="42">
        <f aca="true" t="shared" si="1" ref="G13:G21">IF(F13="","",F13*E13)</f>
      </c>
      <c r="H13" s="7"/>
      <c r="I13" s="48">
        <f aca="true" t="shared" si="2" ref="I13:I20">IF(F13="","",F13)</f>
      </c>
      <c r="J13" s="80">
        <f>IF(F13="","",C13)</f>
      </c>
      <c r="K13" s="81"/>
    </row>
    <row r="14" spans="3:11" ht="17.25">
      <c r="C14" s="46" t="str">
        <f t="shared" si="0"/>
        <v>pain de campagne</v>
      </c>
      <c r="D14" s="46" t="str">
        <f t="shared" si="0"/>
        <v>1,5 kg</v>
      </c>
      <c r="E14" s="47">
        <f t="shared" si="0"/>
        <v>6.15</v>
      </c>
      <c r="F14" s="55"/>
      <c r="G14" s="42">
        <f t="shared" si="1"/>
      </c>
      <c r="H14" s="7"/>
      <c r="I14" s="48">
        <f t="shared" si="2"/>
      </c>
      <c r="J14" s="80">
        <f aca="true" t="shared" si="3" ref="J14:J20">IF(F14="","",C14)</f>
      </c>
      <c r="K14" s="81"/>
    </row>
    <row r="15" spans="3:11" ht="17.25">
      <c r="C15" s="46" t="str">
        <f t="shared" si="0"/>
        <v>bâtard aux graines</v>
      </c>
      <c r="D15" s="46" t="str">
        <f t="shared" si="0"/>
        <v>800 g</v>
      </c>
      <c r="E15" s="47">
        <f t="shared" si="0"/>
        <v>6.1</v>
      </c>
      <c r="F15" s="55"/>
      <c r="G15" s="42">
        <f t="shared" si="1"/>
      </c>
      <c r="H15" s="7"/>
      <c r="I15" s="48">
        <f t="shared" si="2"/>
      </c>
      <c r="J15" s="80">
        <f t="shared" si="3"/>
      </c>
      <c r="K15" s="81"/>
    </row>
    <row r="16" spans="3:11" ht="17.25">
      <c r="C16" s="46" t="str">
        <f t="shared" si="0"/>
        <v>tourte au seigle</v>
      </c>
      <c r="D16" s="46" t="str">
        <f t="shared" si="0"/>
        <v>700 g</v>
      </c>
      <c r="E16" s="47">
        <f t="shared" si="0"/>
        <v>3.8</v>
      </c>
      <c r="F16" s="55"/>
      <c r="G16" s="42">
        <f t="shared" si="1"/>
      </c>
      <c r="H16" s="7"/>
      <c r="I16" s="48">
        <f t="shared" si="2"/>
      </c>
      <c r="J16" s="80">
        <f t="shared" si="3"/>
      </c>
      <c r="K16" s="81"/>
    </row>
    <row r="17" spans="3:11" ht="17.25">
      <c r="C17" s="46" t="str">
        <f t="shared" si="0"/>
        <v>bâtard 1/2 complet levain </v>
      </c>
      <c r="D17" s="46" t="str">
        <f t="shared" si="0"/>
        <v>800 g </v>
      </c>
      <c r="E17" s="47">
        <f t="shared" si="0"/>
        <v>3.5</v>
      </c>
      <c r="F17" s="55"/>
      <c r="G17" s="42">
        <f t="shared" si="1"/>
      </c>
      <c r="H17" s="7"/>
      <c r="I17" s="48">
        <f t="shared" si="2"/>
      </c>
      <c r="J17" s="80">
        <f t="shared" si="3"/>
      </c>
      <c r="K17" s="81"/>
    </row>
    <row r="18" spans="3:11" ht="17.25">
      <c r="C18" s="46" t="str">
        <f t="shared" si="0"/>
        <v>bâtard complet levain pur</v>
      </c>
      <c r="D18" s="46" t="str">
        <f t="shared" si="0"/>
        <v>800 g </v>
      </c>
      <c r="E18" s="47">
        <f t="shared" si="0"/>
        <v>3.5</v>
      </c>
      <c r="F18" s="56"/>
      <c r="G18" s="43">
        <f t="shared" si="1"/>
      </c>
      <c r="H18" s="7"/>
      <c r="I18" s="48">
        <f t="shared" si="2"/>
      </c>
      <c r="J18" s="80">
        <f t="shared" si="3"/>
      </c>
      <c r="K18" s="81"/>
    </row>
    <row r="19" spans="3:11" ht="17.25">
      <c r="C19" s="46" t="str">
        <f t="shared" si="0"/>
        <v>petit épeautre</v>
      </c>
      <c r="D19" s="46" t="str">
        <f t="shared" si="0"/>
        <v>800 g</v>
      </c>
      <c r="E19" s="47">
        <f t="shared" si="0"/>
        <v>6.5</v>
      </c>
      <c r="F19" s="57"/>
      <c r="G19" s="44">
        <f t="shared" si="1"/>
      </c>
      <c r="H19" s="7"/>
      <c r="I19" s="48">
        <f t="shared" si="2"/>
      </c>
      <c r="J19" s="80">
        <f t="shared" si="3"/>
      </c>
      <c r="K19" s="81"/>
    </row>
    <row r="20" spans="3:11" ht="17.25">
      <c r="C20" s="46" t="str">
        <f t="shared" si="0"/>
        <v>épeautre</v>
      </c>
      <c r="D20" s="46" t="str">
        <f t="shared" si="0"/>
        <v>800 g</v>
      </c>
      <c r="E20" s="47">
        <f t="shared" si="0"/>
        <v>6</v>
      </c>
      <c r="F20" s="56"/>
      <c r="G20" s="44">
        <f t="shared" si="1"/>
      </c>
      <c r="H20" s="7"/>
      <c r="I20" s="48">
        <f t="shared" si="2"/>
      </c>
      <c r="J20" s="80">
        <f t="shared" si="3"/>
      </c>
      <c r="K20" s="81"/>
    </row>
    <row r="21" spans="3:11" ht="17.25">
      <c r="C21" s="46" t="str">
        <f t="shared" si="0"/>
        <v>brioche</v>
      </c>
      <c r="D21" s="46" t="str">
        <f t="shared" si="0"/>
        <v>300 g</v>
      </c>
      <c r="E21" s="47">
        <f t="shared" si="0"/>
        <v>3.8</v>
      </c>
      <c r="F21" s="56"/>
      <c r="G21" s="45">
        <f t="shared" si="1"/>
      </c>
      <c r="H21" s="7"/>
      <c r="I21" s="48">
        <f>IF(F21="","",F21)</f>
      </c>
      <c r="J21" s="80">
        <f>IF(F21="","",C21)</f>
      </c>
      <c r="K21" s="81"/>
    </row>
    <row r="22" spans="1:12" ht="14.25">
      <c r="A22" s="84"/>
      <c r="B22" s="84"/>
      <c r="C22" s="84"/>
      <c r="D22" s="84"/>
      <c r="E22" s="84"/>
      <c r="F22" s="84"/>
      <c r="G22" s="84"/>
      <c r="H22" s="7"/>
      <c r="I22" s="85"/>
      <c r="J22" s="85"/>
      <c r="K22" s="85"/>
      <c r="L22" s="85"/>
    </row>
    <row r="23" spans="5:8" ht="13.5">
      <c r="E23" s="7"/>
      <c r="F23" s="4"/>
      <c r="G23" s="8"/>
      <c r="H23" s="7"/>
    </row>
    <row r="24" spans="1:14" s="20" customFormat="1" ht="18">
      <c r="A24" s="10">
        <f>+A10+7</f>
        <v>9</v>
      </c>
      <c r="B24" s="11" t="str">
        <f>+B5</f>
        <v>MAI</v>
      </c>
      <c r="C24" s="12" t="str">
        <f>+C10</f>
        <v>19h/20h30</v>
      </c>
      <c r="D24" s="13"/>
      <c r="E24" s="14"/>
      <c r="F24" s="30"/>
      <c r="G24" s="31"/>
      <c r="H24" s="32"/>
      <c r="I24" s="17">
        <f>A24</f>
        <v>9</v>
      </c>
      <c r="J24" s="17" t="str">
        <f>B24</f>
        <v>MAI</v>
      </c>
      <c r="K24" s="17" t="str">
        <f>C24</f>
        <v>19h/20h30</v>
      </c>
      <c r="M24" s="30"/>
      <c r="N24" s="30"/>
    </row>
    <row r="25" spans="2:10" ht="13.5">
      <c r="B25" s="19"/>
      <c r="C25" s="20"/>
      <c r="E25" s="7"/>
      <c r="F25" s="33"/>
      <c r="G25" s="31"/>
      <c r="H25" s="7"/>
      <c r="J25" s="22"/>
    </row>
    <row r="26" spans="2:11" ht="14.25">
      <c r="B26" s="19"/>
      <c r="C26" s="20"/>
      <c r="E26" s="7"/>
      <c r="F26" s="4"/>
      <c r="G26" s="31"/>
      <c r="H26" s="7"/>
      <c r="I26" s="23"/>
      <c r="J26" s="24"/>
      <c r="K26" s="25"/>
    </row>
    <row r="27" spans="2:11" ht="16.5">
      <c r="B27" s="19"/>
      <c r="C27" s="77" t="s">
        <v>39</v>
      </c>
      <c r="E27" s="7"/>
      <c r="F27" s="4"/>
      <c r="G27" s="8"/>
      <c r="H27" s="7"/>
      <c r="I27" s="23"/>
      <c r="J27" s="24"/>
      <c r="K27" s="25"/>
    </row>
    <row r="28" spans="2:11" ht="14.25">
      <c r="B28" s="19"/>
      <c r="C28" s="20"/>
      <c r="E28" s="7"/>
      <c r="F28" s="4"/>
      <c r="G28" s="8"/>
      <c r="H28" s="7"/>
      <c r="I28" s="23"/>
      <c r="J28" s="24"/>
      <c r="K28" s="25"/>
    </row>
    <row r="29" spans="2:11" ht="14.25">
      <c r="B29" s="19"/>
      <c r="C29" s="20"/>
      <c r="E29" s="7"/>
      <c r="F29" s="4"/>
      <c r="G29" s="8"/>
      <c r="H29" s="7"/>
      <c r="I29" s="23"/>
      <c r="J29" s="24"/>
      <c r="K29" s="25"/>
    </row>
    <row r="30" spans="1:12" ht="14.25">
      <c r="A30" s="84"/>
      <c r="B30" s="84"/>
      <c r="C30" s="84"/>
      <c r="D30" s="84"/>
      <c r="E30" s="84"/>
      <c r="F30" s="84"/>
      <c r="G30" s="84"/>
      <c r="H30" s="7"/>
      <c r="I30" s="85"/>
      <c r="J30" s="85"/>
      <c r="K30" s="85"/>
      <c r="L30" s="85"/>
    </row>
    <row r="31" spans="6:10" ht="14.25">
      <c r="F31" s="29"/>
      <c r="G31" s="8"/>
      <c r="H31" s="7"/>
      <c r="I31" s="28"/>
      <c r="J31" s="25"/>
    </row>
    <row r="32" spans="1:14" s="20" customFormat="1" ht="18">
      <c r="A32" s="10">
        <f>+A10+14</f>
        <v>16</v>
      </c>
      <c r="B32" s="11" t="str">
        <f>+B5</f>
        <v>MAI</v>
      </c>
      <c r="C32" s="12" t="str">
        <f>+C10</f>
        <v>19h/20h30</v>
      </c>
      <c r="D32" s="13"/>
      <c r="E32" s="14"/>
      <c r="F32" s="30"/>
      <c r="G32" s="31"/>
      <c r="H32" s="32"/>
      <c r="I32" s="17">
        <f>A32</f>
        <v>16</v>
      </c>
      <c r="J32" s="17" t="str">
        <f>B32</f>
        <v>MAI</v>
      </c>
      <c r="K32" s="17" t="str">
        <f>C32</f>
        <v>19h/20h30</v>
      </c>
      <c r="M32" s="30"/>
      <c r="N32" s="30"/>
    </row>
    <row r="33" spans="2:10" ht="13.5">
      <c r="B33" s="19"/>
      <c r="C33" s="20"/>
      <c r="E33" s="7" t="s">
        <v>5</v>
      </c>
      <c r="F33" s="33" t="s">
        <v>6</v>
      </c>
      <c r="G33" s="8" t="s">
        <v>7</v>
      </c>
      <c r="H33" s="7"/>
      <c r="J33" s="22"/>
    </row>
    <row r="34" spans="2:11" ht="14.25">
      <c r="B34" s="19"/>
      <c r="C34" s="20"/>
      <c r="E34" s="7"/>
      <c r="F34" s="26"/>
      <c r="G34" s="27"/>
      <c r="H34" s="7"/>
      <c r="I34" s="23"/>
      <c r="J34" s="24"/>
      <c r="K34" s="25"/>
    </row>
    <row r="35" spans="3:11" ht="17.25">
      <c r="C35" s="46" t="str">
        <f aca="true" t="shared" si="4" ref="C35:E36">+C13</f>
        <v>bâtard campagne</v>
      </c>
      <c r="D35" s="46" t="str">
        <f t="shared" si="4"/>
        <v>800 g</v>
      </c>
      <c r="E35" s="47">
        <f t="shared" si="4"/>
        <v>3.5</v>
      </c>
      <c r="F35" s="55"/>
      <c r="G35" s="42">
        <f aca="true" t="shared" si="5" ref="G35:G42">IF(F35="","",F35*E35)</f>
      </c>
      <c r="H35" s="7"/>
      <c r="I35" s="48">
        <f aca="true" t="shared" si="6" ref="I35:I43">IF(F35="","",F35)</f>
      </c>
      <c r="J35" s="80">
        <f>IF(F35="","",C35)</f>
      </c>
      <c r="K35" s="81"/>
    </row>
    <row r="36" spans="3:11" ht="17.25">
      <c r="C36" s="46" t="str">
        <f t="shared" si="4"/>
        <v>pain de campagne</v>
      </c>
      <c r="D36" s="46" t="str">
        <f t="shared" si="4"/>
        <v>1,5 kg</v>
      </c>
      <c r="E36" s="47">
        <f t="shared" si="4"/>
        <v>6.15</v>
      </c>
      <c r="F36" s="55"/>
      <c r="G36" s="42">
        <f t="shared" si="5"/>
      </c>
      <c r="H36" s="7"/>
      <c r="I36" s="48">
        <f t="shared" si="6"/>
      </c>
      <c r="J36" s="80">
        <f aca="true" t="shared" si="7" ref="J36:J42">IF(F36="","",C36)</f>
      </c>
      <c r="K36" s="81"/>
    </row>
    <row r="37" spans="3:11" ht="17.25">
      <c r="C37" s="46" t="str">
        <f aca="true" t="shared" si="8" ref="C37:E39">+C15</f>
        <v>bâtard aux graines</v>
      </c>
      <c r="D37" s="46" t="str">
        <f t="shared" si="8"/>
        <v>800 g</v>
      </c>
      <c r="E37" s="47">
        <f t="shared" si="8"/>
        <v>6.1</v>
      </c>
      <c r="F37" s="55"/>
      <c r="G37" s="42">
        <f t="shared" si="5"/>
      </c>
      <c r="H37" s="7"/>
      <c r="I37" s="48">
        <f t="shared" si="6"/>
      </c>
      <c r="J37" s="80">
        <f t="shared" si="7"/>
      </c>
      <c r="K37" s="81"/>
    </row>
    <row r="38" spans="3:11" ht="17.25">
      <c r="C38" s="46" t="str">
        <f t="shared" si="8"/>
        <v>tourte au seigle</v>
      </c>
      <c r="D38" s="46" t="str">
        <f t="shared" si="8"/>
        <v>700 g</v>
      </c>
      <c r="E38" s="47">
        <f t="shared" si="8"/>
        <v>3.8</v>
      </c>
      <c r="F38" s="55"/>
      <c r="G38" s="42">
        <f t="shared" si="5"/>
      </c>
      <c r="H38" s="7"/>
      <c r="I38" s="48">
        <f t="shared" si="6"/>
      </c>
      <c r="J38" s="80">
        <f t="shared" si="7"/>
      </c>
      <c r="K38" s="81"/>
    </row>
    <row r="39" spans="3:11" ht="17.25">
      <c r="C39" s="46" t="str">
        <f t="shared" si="8"/>
        <v>bâtard 1/2 complet levain </v>
      </c>
      <c r="D39" s="46" t="str">
        <f t="shared" si="8"/>
        <v>800 g </v>
      </c>
      <c r="E39" s="47">
        <f t="shared" si="8"/>
        <v>3.5</v>
      </c>
      <c r="F39" s="55"/>
      <c r="G39" s="42">
        <f t="shared" si="5"/>
      </c>
      <c r="H39" s="7"/>
      <c r="I39" s="48">
        <f t="shared" si="6"/>
      </c>
      <c r="J39" s="80">
        <f t="shared" si="7"/>
      </c>
      <c r="K39" s="81"/>
    </row>
    <row r="40" spans="3:11" ht="17.25">
      <c r="C40" s="46" t="str">
        <f aca="true" t="shared" si="9" ref="C40:E43">+C18</f>
        <v>bâtard complet levain pur</v>
      </c>
      <c r="D40" s="46" t="str">
        <f t="shared" si="9"/>
        <v>800 g </v>
      </c>
      <c r="E40" s="47">
        <f t="shared" si="9"/>
        <v>3.5</v>
      </c>
      <c r="F40" s="56"/>
      <c r="G40" s="43">
        <f t="shared" si="5"/>
      </c>
      <c r="H40" s="7"/>
      <c r="I40" s="48">
        <f t="shared" si="6"/>
      </c>
      <c r="J40" s="80">
        <f t="shared" si="7"/>
      </c>
      <c r="K40" s="81"/>
    </row>
    <row r="41" spans="3:11" ht="17.25">
      <c r="C41" s="46" t="str">
        <f t="shared" si="9"/>
        <v>petit épeautre</v>
      </c>
      <c r="D41" s="46" t="str">
        <f t="shared" si="9"/>
        <v>800 g</v>
      </c>
      <c r="E41" s="47">
        <f t="shared" si="9"/>
        <v>6.5</v>
      </c>
      <c r="F41" s="57"/>
      <c r="G41" s="44">
        <f t="shared" si="5"/>
      </c>
      <c r="H41" s="7"/>
      <c r="I41" s="48">
        <f t="shared" si="6"/>
      </c>
      <c r="J41" s="80">
        <f t="shared" si="7"/>
      </c>
      <c r="K41" s="81"/>
    </row>
    <row r="42" spans="3:11" ht="17.25">
      <c r="C42" s="46" t="str">
        <f t="shared" si="9"/>
        <v>épeautre</v>
      </c>
      <c r="D42" s="46" t="str">
        <f t="shared" si="9"/>
        <v>800 g</v>
      </c>
      <c r="E42" s="47">
        <f t="shared" si="9"/>
        <v>6</v>
      </c>
      <c r="F42" s="56"/>
      <c r="G42" s="44">
        <f t="shared" si="5"/>
      </c>
      <c r="H42" s="7"/>
      <c r="I42" s="48">
        <f t="shared" si="6"/>
      </c>
      <c r="J42" s="80">
        <f t="shared" si="7"/>
      </c>
      <c r="K42" s="81"/>
    </row>
    <row r="43" spans="3:11" ht="17.25">
      <c r="C43" s="46" t="str">
        <f t="shared" si="9"/>
        <v>brioche</v>
      </c>
      <c r="D43" s="46" t="str">
        <f t="shared" si="9"/>
        <v>300 g</v>
      </c>
      <c r="E43" s="47">
        <f t="shared" si="9"/>
        <v>3.8</v>
      </c>
      <c r="F43" s="56"/>
      <c r="G43" s="45">
        <f>IF(F43="","",F43*E43)</f>
      </c>
      <c r="H43" s="7"/>
      <c r="I43" s="48">
        <f t="shared" si="6"/>
      </c>
      <c r="J43" s="80">
        <f>IF(F43="","",C43)</f>
      </c>
      <c r="K43" s="81"/>
    </row>
    <row r="44" spans="1:12" ht="14.25">
      <c r="A44" s="84"/>
      <c r="B44" s="84"/>
      <c r="C44" s="84"/>
      <c r="D44" s="84"/>
      <c r="E44" s="84"/>
      <c r="F44" s="84"/>
      <c r="G44" s="84"/>
      <c r="H44" s="7"/>
      <c r="I44" s="85"/>
      <c r="J44" s="85"/>
      <c r="K44" s="85"/>
      <c r="L44" s="85"/>
    </row>
    <row r="45" spans="6:10" ht="14.25">
      <c r="F45" s="29"/>
      <c r="G45" s="8"/>
      <c r="H45" s="7"/>
      <c r="I45" s="28"/>
      <c r="J45" s="25"/>
    </row>
    <row r="46" spans="1:14" s="20" customFormat="1" ht="18">
      <c r="A46" s="10">
        <f>+A10+21</f>
        <v>23</v>
      </c>
      <c r="B46" s="11" t="str">
        <f>+B5</f>
        <v>MAI</v>
      </c>
      <c r="C46" s="12" t="str">
        <f>+C10</f>
        <v>19h/20h30</v>
      </c>
      <c r="D46" s="13"/>
      <c r="E46" s="14"/>
      <c r="F46" s="34"/>
      <c r="G46" s="31"/>
      <c r="H46" s="32"/>
      <c r="I46" s="17">
        <f>A46</f>
        <v>23</v>
      </c>
      <c r="J46" s="17" t="str">
        <f>B46</f>
        <v>MAI</v>
      </c>
      <c r="K46" s="17" t="str">
        <f>C46</f>
        <v>19h/20h30</v>
      </c>
      <c r="M46" s="30"/>
      <c r="N46" s="30"/>
    </row>
    <row r="47" spans="2:10" ht="13.5">
      <c r="B47" s="19"/>
      <c r="C47" s="20"/>
      <c r="E47" s="7" t="s">
        <v>5</v>
      </c>
      <c r="F47" s="33" t="s">
        <v>6</v>
      </c>
      <c r="G47" s="8" t="s">
        <v>7</v>
      </c>
      <c r="H47" s="7"/>
      <c r="J47" s="22"/>
    </row>
    <row r="48" spans="2:11" ht="14.25">
      <c r="B48" s="19"/>
      <c r="C48" s="20"/>
      <c r="E48" s="7"/>
      <c r="F48" s="26"/>
      <c r="G48" s="27"/>
      <c r="H48" s="7"/>
      <c r="I48" s="23"/>
      <c r="J48" s="24"/>
      <c r="K48" s="25"/>
    </row>
    <row r="49" spans="3:11" ht="17.25">
      <c r="C49" s="46" t="str">
        <f aca="true" t="shared" si="10" ref="C49:E50">+C13</f>
        <v>bâtard campagne</v>
      </c>
      <c r="D49" s="46" t="str">
        <f t="shared" si="10"/>
        <v>800 g</v>
      </c>
      <c r="E49" s="47">
        <f t="shared" si="10"/>
        <v>3.5</v>
      </c>
      <c r="F49" s="55"/>
      <c r="G49" s="42">
        <f aca="true" t="shared" si="11" ref="G49:G57">IF(F49="","",F49*E49)</f>
      </c>
      <c r="H49" s="7"/>
      <c r="I49" s="48">
        <f aca="true" t="shared" si="12" ref="I49:I57">IF(F49="","",F49)</f>
      </c>
      <c r="J49" s="80">
        <f>IF(F49="","",C49)</f>
      </c>
      <c r="K49" s="81"/>
    </row>
    <row r="50" spans="3:11" ht="17.25">
      <c r="C50" s="46" t="str">
        <f t="shared" si="10"/>
        <v>pain de campagne</v>
      </c>
      <c r="D50" s="46" t="str">
        <f t="shared" si="10"/>
        <v>1,5 kg</v>
      </c>
      <c r="E50" s="47">
        <f t="shared" si="10"/>
        <v>6.15</v>
      </c>
      <c r="F50" s="55"/>
      <c r="G50" s="42">
        <f t="shared" si="11"/>
      </c>
      <c r="H50" s="7"/>
      <c r="I50" s="48">
        <f t="shared" si="12"/>
      </c>
      <c r="J50" s="80">
        <f aca="true" t="shared" si="13" ref="J50:J56">IF(F50="","",C50)</f>
      </c>
      <c r="K50" s="81"/>
    </row>
    <row r="51" spans="3:11" ht="17.25">
      <c r="C51" s="46" t="str">
        <f aca="true" t="shared" si="14" ref="C51:E53">+C15</f>
        <v>bâtard aux graines</v>
      </c>
      <c r="D51" s="46" t="str">
        <f t="shared" si="14"/>
        <v>800 g</v>
      </c>
      <c r="E51" s="47">
        <f t="shared" si="14"/>
        <v>6.1</v>
      </c>
      <c r="F51" s="55"/>
      <c r="G51" s="42">
        <f t="shared" si="11"/>
      </c>
      <c r="H51" s="7"/>
      <c r="I51" s="48">
        <f t="shared" si="12"/>
      </c>
      <c r="J51" s="80">
        <f t="shared" si="13"/>
      </c>
      <c r="K51" s="81"/>
    </row>
    <row r="52" spans="3:11" ht="17.25">
      <c r="C52" s="46" t="str">
        <f t="shared" si="14"/>
        <v>tourte au seigle</v>
      </c>
      <c r="D52" s="46" t="str">
        <f t="shared" si="14"/>
        <v>700 g</v>
      </c>
      <c r="E52" s="47">
        <f t="shared" si="14"/>
        <v>3.8</v>
      </c>
      <c r="F52" s="55"/>
      <c r="G52" s="42">
        <f t="shared" si="11"/>
      </c>
      <c r="H52" s="7"/>
      <c r="I52" s="48">
        <f t="shared" si="12"/>
      </c>
      <c r="J52" s="80">
        <f t="shared" si="13"/>
      </c>
      <c r="K52" s="81"/>
    </row>
    <row r="53" spans="3:11" ht="17.25">
      <c r="C53" s="46" t="str">
        <f t="shared" si="14"/>
        <v>bâtard 1/2 complet levain </v>
      </c>
      <c r="D53" s="46" t="str">
        <f t="shared" si="14"/>
        <v>800 g </v>
      </c>
      <c r="E53" s="47">
        <f t="shared" si="14"/>
        <v>3.5</v>
      </c>
      <c r="F53" s="55"/>
      <c r="G53" s="42">
        <f t="shared" si="11"/>
      </c>
      <c r="H53" s="7"/>
      <c r="I53" s="48">
        <f t="shared" si="12"/>
      </c>
      <c r="J53" s="80">
        <f t="shared" si="13"/>
      </c>
      <c r="K53" s="81"/>
    </row>
    <row r="54" spans="3:11" ht="17.25">
      <c r="C54" s="46" t="str">
        <f aca="true" t="shared" si="15" ref="C54:E57">+C18</f>
        <v>bâtard complet levain pur</v>
      </c>
      <c r="D54" s="46" t="str">
        <f t="shared" si="15"/>
        <v>800 g </v>
      </c>
      <c r="E54" s="47">
        <f t="shared" si="15"/>
        <v>3.5</v>
      </c>
      <c r="F54" s="56"/>
      <c r="G54" s="43">
        <f t="shared" si="11"/>
      </c>
      <c r="H54" s="7"/>
      <c r="I54" s="48">
        <f t="shared" si="12"/>
      </c>
      <c r="J54" s="80">
        <f t="shared" si="13"/>
      </c>
      <c r="K54" s="81"/>
    </row>
    <row r="55" spans="3:11" ht="17.25">
      <c r="C55" s="46" t="str">
        <f t="shared" si="15"/>
        <v>petit épeautre</v>
      </c>
      <c r="D55" s="46" t="str">
        <f t="shared" si="15"/>
        <v>800 g</v>
      </c>
      <c r="E55" s="47">
        <f t="shared" si="15"/>
        <v>6.5</v>
      </c>
      <c r="F55" s="57"/>
      <c r="G55" s="44">
        <f t="shared" si="11"/>
      </c>
      <c r="H55" s="7"/>
      <c r="I55" s="48">
        <f t="shared" si="12"/>
      </c>
      <c r="J55" s="80">
        <f t="shared" si="13"/>
      </c>
      <c r="K55" s="81"/>
    </row>
    <row r="56" spans="3:11" ht="17.25">
      <c r="C56" s="46" t="str">
        <f t="shared" si="15"/>
        <v>épeautre</v>
      </c>
      <c r="D56" s="46" t="str">
        <f t="shared" si="15"/>
        <v>800 g</v>
      </c>
      <c r="E56" s="47">
        <f t="shared" si="15"/>
        <v>6</v>
      </c>
      <c r="F56" s="56"/>
      <c r="G56" s="44">
        <f t="shared" si="11"/>
      </c>
      <c r="H56" s="7"/>
      <c r="I56" s="48">
        <f t="shared" si="12"/>
      </c>
      <c r="J56" s="80">
        <f t="shared" si="13"/>
      </c>
      <c r="K56" s="81"/>
    </row>
    <row r="57" spans="3:11" ht="17.25">
      <c r="C57" s="63" t="str">
        <f t="shared" si="15"/>
        <v>brioche</v>
      </c>
      <c r="D57" s="46" t="str">
        <f t="shared" si="15"/>
        <v>300 g</v>
      </c>
      <c r="E57" s="47">
        <f t="shared" si="15"/>
        <v>3.8</v>
      </c>
      <c r="F57" s="56"/>
      <c r="G57" s="45">
        <f t="shared" si="11"/>
      </c>
      <c r="H57" s="7"/>
      <c r="I57" s="48">
        <f t="shared" si="12"/>
      </c>
      <c r="J57" s="80">
        <f>IF(F57="","",C57)</f>
      </c>
      <c r="K57" s="81"/>
    </row>
    <row r="58" spans="1:12" ht="14.25">
      <c r="A58" s="84"/>
      <c r="B58" s="84"/>
      <c r="C58" s="84"/>
      <c r="D58" s="84"/>
      <c r="E58" s="84"/>
      <c r="F58" s="84"/>
      <c r="G58" s="84"/>
      <c r="H58" s="7"/>
      <c r="I58" s="85"/>
      <c r="J58" s="85"/>
      <c r="K58" s="85"/>
      <c r="L58" s="85"/>
    </row>
    <row r="59" spans="1:12" ht="14.25">
      <c r="A59" s="21"/>
      <c r="B59" s="21"/>
      <c r="C59" s="21"/>
      <c r="D59" s="21"/>
      <c r="E59" s="21"/>
      <c r="F59" s="21"/>
      <c r="G59" s="74"/>
      <c r="H59" s="7"/>
      <c r="I59" s="75"/>
      <c r="J59" s="75"/>
      <c r="K59" s="75"/>
      <c r="L59" s="75"/>
    </row>
    <row r="60" spans="1:13" ht="18">
      <c r="A60" s="10">
        <f>+A10+28</f>
        <v>30</v>
      </c>
      <c r="B60" s="11" t="str">
        <f>+B10:C10</f>
        <v>MAI</v>
      </c>
      <c r="C60" s="12" t="str">
        <f>+C10</f>
        <v>19h/20h30</v>
      </c>
      <c r="D60" s="13"/>
      <c r="E60" s="14"/>
      <c r="F60" s="15"/>
      <c r="G60" s="16"/>
      <c r="H60" s="14"/>
      <c r="I60" s="17">
        <f>A60</f>
        <v>30</v>
      </c>
      <c r="J60" s="18" t="str">
        <f>B60</f>
        <v>MAI</v>
      </c>
      <c r="K60" s="17" t="str">
        <f>C60</f>
        <v>19h/20h30</v>
      </c>
      <c r="L60" s="13"/>
      <c r="M60" s="15"/>
    </row>
    <row r="61" spans="2:10" ht="13.5">
      <c r="B61" s="19"/>
      <c r="C61" s="20"/>
      <c r="E61" s="7" t="s">
        <v>5</v>
      </c>
      <c r="F61" s="21" t="s">
        <v>6</v>
      </c>
      <c r="G61" s="8" t="s">
        <v>7</v>
      </c>
      <c r="H61" s="7"/>
      <c r="J61" s="22"/>
    </row>
    <row r="62" spans="1:12" ht="14.25">
      <c r="A62" s="21"/>
      <c r="B62" s="21"/>
      <c r="C62" s="21"/>
      <c r="D62" s="21"/>
      <c r="E62" s="21"/>
      <c r="F62" s="21"/>
      <c r="G62" s="74"/>
      <c r="H62" s="7"/>
      <c r="I62" s="75"/>
      <c r="J62" s="75"/>
      <c r="K62" s="75"/>
      <c r="L62" s="75"/>
    </row>
    <row r="63" spans="3:11" ht="17.25">
      <c r="C63" s="46" t="str">
        <f aca="true" t="shared" si="16" ref="C63:E71">+C13</f>
        <v>bâtard campagne</v>
      </c>
      <c r="D63" s="46" t="str">
        <f t="shared" si="16"/>
        <v>800 g</v>
      </c>
      <c r="E63" s="47">
        <f t="shared" si="16"/>
        <v>3.5</v>
      </c>
      <c r="F63" s="78"/>
      <c r="G63" s="79">
        <f aca="true" t="shared" si="17" ref="G63:G71">IF(F63="","",F63*E63)</f>
      </c>
      <c r="H63" s="7"/>
      <c r="I63" s="48">
        <f aca="true" t="shared" si="18" ref="I63:I70">IF(F63="","",F63)</f>
      </c>
      <c r="J63" s="80">
        <f>IF(F63="","",C63)</f>
      </c>
      <c r="K63" s="81"/>
    </row>
    <row r="64" spans="3:11" ht="17.25">
      <c r="C64" s="46" t="str">
        <f t="shared" si="16"/>
        <v>pain de campagne</v>
      </c>
      <c r="D64" s="46" t="str">
        <f t="shared" si="16"/>
        <v>1,5 kg</v>
      </c>
      <c r="E64" s="47">
        <f t="shared" si="16"/>
        <v>6.15</v>
      </c>
      <c r="F64" s="55"/>
      <c r="G64" s="42">
        <f t="shared" si="17"/>
      </c>
      <c r="H64" s="7"/>
      <c r="I64" s="48">
        <f t="shared" si="18"/>
      </c>
      <c r="J64" s="80">
        <f aca="true" t="shared" si="19" ref="J64:J70">IF(F64="","",C64)</f>
      </c>
      <c r="K64" s="81"/>
    </row>
    <row r="65" spans="3:11" ht="17.25">
      <c r="C65" s="46" t="str">
        <f t="shared" si="16"/>
        <v>bâtard aux graines</v>
      </c>
      <c r="D65" s="46" t="str">
        <f t="shared" si="16"/>
        <v>800 g</v>
      </c>
      <c r="E65" s="47">
        <f t="shared" si="16"/>
        <v>6.1</v>
      </c>
      <c r="F65" s="55"/>
      <c r="G65" s="42">
        <f t="shared" si="17"/>
      </c>
      <c r="H65" s="7"/>
      <c r="I65" s="48">
        <f t="shared" si="18"/>
      </c>
      <c r="J65" s="80">
        <f t="shared" si="19"/>
      </c>
      <c r="K65" s="81"/>
    </row>
    <row r="66" spans="3:11" ht="17.25">
      <c r="C66" s="46" t="str">
        <f t="shared" si="16"/>
        <v>tourte au seigle</v>
      </c>
      <c r="D66" s="46" t="str">
        <f t="shared" si="16"/>
        <v>700 g</v>
      </c>
      <c r="E66" s="47">
        <f t="shared" si="16"/>
        <v>3.8</v>
      </c>
      <c r="F66" s="55"/>
      <c r="G66" s="42">
        <f t="shared" si="17"/>
      </c>
      <c r="H66" s="7"/>
      <c r="I66" s="48">
        <f t="shared" si="18"/>
      </c>
      <c r="J66" s="80">
        <f t="shared" si="19"/>
      </c>
      <c r="K66" s="81"/>
    </row>
    <row r="67" spans="3:11" ht="17.25">
      <c r="C67" s="46" t="str">
        <f t="shared" si="16"/>
        <v>bâtard 1/2 complet levain </v>
      </c>
      <c r="D67" s="46" t="str">
        <f t="shared" si="16"/>
        <v>800 g </v>
      </c>
      <c r="E67" s="47">
        <f t="shared" si="16"/>
        <v>3.5</v>
      </c>
      <c r="F67" s="55"/>
      <c r="G67" s="42">
        <f t="shared" si="17"/>
      </c>
      <c r="H67" s="7"/>
      <c r="I67" s="48">
        <f t="shared" si="18"/>
      </c>
      <c r="J67" s="80">
        <f t="shared" si="19"/>
      </c>
      <c r="K67" s="81"/>
    </row>
    <row r="68" spans="3:11" ht="17.25">
      <c r="C68" s="46" t="str">
        <f t="shared" si="16"/>
        <v>bâtard complet levain pur</v>
      </c>
      <c r="D68" s="46" t="str">
        <f t="shared" si="16"/>
        <v>800 g </v>
      </c>
      <c r="E68" s="47">
        <f t="shared" si="16"/>
        <v>3.5</v>
      </c>
      <c r="F68" s="56"/>
      <c r="G68" s="43">
        <f t="shared" si="17"/>
      </c>
      <c r="H68" s="7"/>
      <c r="I68" s="48">
        <f t="shared" si="18"/>
      </c>
      <c r="J68" s="80">
        <f t="shared" si="19"/>
      </c>
      <c r="K68" s="81"/>
    </row>
    <row r="69" spans="3:11" ht="17.25">
      <c r="C69" s="46" t="str">
        <f t="shared" si="16"/>
        <v>petit épeautre</v>
      </c>
      <c r="D69" s="46" t="str">
        <f t="shared" si="16"/>
        <v>800 g</v>
      </c>
      <c r="E69" s="47">
        <f t="shared" si="16"/>
        <v>6.5</v>
      </c>
      <c r="F69" s="57"/>
      <c r="G69" s="44">
        <f t="shared" si="17"/>
      </c>
      <c r="H69" s="7"/>
      <c r="I69" s="48">
        <f t="shared" si="18"/>
      </c>
      <c r="J69" s="80">
        <f t="shared" si="19"/>
      </c>
      <c r="K69" s="81"/>
    </row>
    <row r="70" spans="3:11" ht="17.25">
      <c r="C70" s="46" t="str">
        <f t="shared" si="16"/>
        <v>épeautre</v>
      </c>
      <c r="D70" s="46" t="str">
        <f t="shared" si="16"/>
        <v>800 g</v>
      </c>
      <c r="E70" s="47">
        <f t="shared" si="16"/>
        <v>6</v>
      </c>
      <c r="F70" s="56"/>
      <c r="G70" s="44">
        <f t="shared" si="17"/>
      </c>
      <c r="H70" s="7"/>
      <c r="I70" s="48">
        <f t="shared" si="18"/>
      </c>
      <c r="J70" s="80">
        <f t="shared" si="19"/>
      </c>
      <c r="K70" s="81"/>
    </row>
    <row r="71" spans="3:11" ht="17.25">
      <c r="C71" s="46" t="str">
        <f t="shared" si="16"/>
        <v>brioche</v>
      </c>
      <c r="D71" s="46" t="str">
        <f t="shared" si="16"/>
        <v>300 g</v>
      </c>
      <c r="E71" s="47">
        <f t="shared" si="16"/>
        <v>3.8</v>
      </c>
      <c r="F71" s="56"/>
      <c r="G71" s="45">
        <f t="shared" si="17"/>
      </c>
      <c r="H71" s="7"/>
      <c r="I71" s="48">
        <f>IF(F71="","",F71)</f>
      </c>
      <c r="J71" s="80">
        <f>IF(F71="","",C71)</f>
      </c>
      <c r="K71" s="81"/>
    </row>
    <row r="72" spans="1:12" ht="14.25">
      <c r="A72" s="21"/>
      <c r="B72" s="21"/>
      <c r="C72" s="21"/>
      <c r="D72" s="21"/>
      <c r="E72" s="21"/>
      <c r="F72" s="21"/>
      <c r="G72" s="74"/>
      <c r="H72" s="7"/>
      <c r="I72" s="75"/>
      <c r="J72" s="75"/>
      <c r="K72" s="75"/>
      <c r="L72" s="75"/>
    </row>
    <row r="73" spans="1:12" ht="15" thickBot="1">
      <c r="A73" s="84"/>
      <c r="B73" s="84"/>
      <c r="C73" s="84"/>
      <c r="D73" s="84"/>
      <c r="E73" s="84"/>
      <c r="F73" s="84"/>
      <c r="G73" s="84"/>
      <c r="H73" s="7"/>
      <c r="I73" s="85"/>
      <c r="J73" s="85"/>
      <c r="K73" s="85"/>
      <c r="L73" s="85"/>
    </row>
    <row r="74" spans="3:11" ht="21.75" customHeight="1" thickBot="1">
      <c r="C74" s="19"/>
      <c r="D74" s="9"/>
      <c r="E74" s="59"/>
      <c r="F74" s="19" t="s">
        <v>34</v>
      </c>
      <c r="G74" s="60">
        <f>IF(SUM(F12:F71)=0,"",SUM(G12:G73))</f>
      </c>
      <c r="H74" s="7"/>
      <c r="I74" s="23"/>
      <c r="J74" s="38" t="s">
        <v>10</v>
      </c>
      <c r="K74" s="60">
        <f>G74</f>
      </c>
    </row>
    <row r="75" spans="6:8" ht="13.5">
      <c r="F75" s="29"/>
      <c r="G75" s="8"/>
      <c r="H75" s="7"/>
    </row>
    <row r="76" spans="1:10" ht="17.25">
      <c r="A76" s="49" t="s">
        <v>20</v>
      </c>
      <c r="B76" s="50" t="s">
        <v>31</v>
      </c>
      <c r="C76" s="46" t="s">
        <v>18</v>
      </c>
      <c r="D76" s="46"/>
      <c r="E76" s="51"/>
      <c r="G76" s="8"/>
      <c r="H76" s="7"/>
      <c r="J76" s="1" t="s">
        <v>11</v>
      </c>
    </row>
    <row r="77" spans="1:10" ht="17.25">
      <c r="A77" s="53" t="s">
        <v>33</v>
      </c>
      <c r="B77" s="46"/>
      <c r="C77" s="46"/>
      <c r="D77" s="46"/>
      <c r="E77" s="51"/>
      <c r="F77" s="46"/>
      <c r="G77" s="54"/>
      <c r="H77" s="7"/>
      <c r="J77" s="52" t="s">
        <v>12</v>
      </c>
    </row>
    <row r="78" spans="1:10" ht="18.75">
      <c r="A78" s="58" t="s">
        <v>19</v>
      </c>
      <c r="B78" s="62" t="s">
        <v>37</v>
      </c>
      <c r="C78" s="49" t="s">
        <v>32</v>
      </c>
      <c r="D78" s="89">
        <f>+D114</f>
        <v>43218</v>
      </c>
      <c r="E78" s="90"/>
      <c r="F78" s="46"/>
      <c r="G78" s="54"/>
      <c r="H78" s="7"/>
      <c r="J78" s="1" t="s">
        <v>13</v>
      </c>
    </row>
    <row r="79" spans="1:9" ht="17.25">
      <c r="A79" s="46" t="s">
        <v>36</v>
      </c>
      <c r="B79" s="20"/>
      <c r="G79" s="8"/>
      <c r="H79" s="7"/>
      <c r="I79" s="61" t="s">
        <v>14</v>
      </c>
    </row>
    <row r="80" spans="7:8" ht="13.5">
      <c r="G80" s="8"/>
      <c r="H80" s="7"/>
    </row>
    <row r="81" spans="7:8" ht="13.5">
      <c r="G81" s="8"/>
      <c r="H81" s="7"/>
    </row>
    <row r="82" spans="7:8" ht="13.5">
      <c r="G82" s="8"/>
      <c r="H82" s="7"/>
    </row>
    <row r="83" spans="7:8" ht="13.5">
      <c r="G83" s="8"/>
      <c r="H83" s="7"/>
    </row>
    <row r="84" spans="7:8" ht="13.5">
      <c r="G84" s="8"/>
      <c r="H84" s="7"/>
    </row>
    <row r="85" spans="7:8" ht="13.5">
      <c r="G85" s="8"/>
      <c r="H85" s="7"/>
    </row>
    <row r="86" spans="7:8" ht="13.5">
      <c r="G86" s="8"/>
      <c r="H86" s="7"/>
    </row>
    <row r="87" spans="7:8" ht="13.5">
      <c r="G87" s="8"/>
      <c r="H87" s="7"/>
    </row>
    <row r="88" spans="7:8" ht="13.5">
      <c r="G88" s="8"/>
      <c r="H88" s="7"/>
    </row>
    <row r="89" spans="7:8" ht="13.5">
      <c r="G89" s="8"/>
      <c r="H89" s="7"/>
    </row>
    <row r="90" spans="7:8" ht="13.5">
      <c r="G90" s="8"/>
      <c r="H90" s="7"/>
    </row>
    <row r="91" spans="7:8" ht="13.5">
      <c r="G91" s="8"/>
      <c r="H91" s="7"/>
    </row>
    <row r="92" spans="7:8" ht="13.5">
      <c r="G92" s="8"/>
      <c r="H92" s="7"/>
    </row>
    <row r="93" spans="7:8" ht="13.5">
      <c r="G93" s="8"/>
      <c r="H93" s="7"/>
    </row>
    <row r="94" spans="7:8" ht="13.5">
      <c r="G94" s="8"/>
      <c r="H94" s="7"/>
    </row>
    <row r="95" spans="7:8" ht="13.5">
      <c r="G95" s="8"/>
      <c r="H95" s="7"/>
    </row>
    <row r="96" spans="7:8" ht="13.5">
      <c r="G96" s="8"/>
      <c r="H96" s="7"/>
    </row>
    <row r="97" spans="7:8" ht="13.5">
      <c r="G97" s="8"/>
      <c r="H97" s="7"/>
    </row>
    <row r="98" spans="7:8" ht="13.5">
      <c r="G98" s="8"/>
      <c r="H98" s="7"/>
    </row>
    <row r="99" spans="7:8" ht="13.5">
      <c r="G99" s="8"/>
      <c r="H99" s="7"/>
    </row>
    <row r="100" spans="2:8" ht="18">
      <c r="B100" s="76" t="s">
        <v>44</v>
      </c>
      <c r="C100" s="64">
        <v>2018</v>
      </c>
      <c r="G100" s="8"/>
      <c r="H100" s="7"/>
    </row>
    <row r="101" spans="7:8" ht="13.5">
      <c r="G101" s="8"/>
      <c r="H101" s="7"/>
    </row>
    <row r="102" spans="1:8" ht="18">
      <c r="A102" s="65">
        <v>2</v>
      </c>
      <c r="B102" s="66"/>
      <c r="C102" s="67" t="s">
        <v>35</v>
      </c>
      <c r="D102" s="66"/>
      <c r="E102" s="68"/>
      <c r="G102" s="8"/>
      <c r="H102" s="7"/>
    </row>
    <row r="103" spans="1:8" ht="17.25">
      <c r="A103" s="66"/>
      <c r="B103" s="66"/>
      <c r="C103" s="69" t="s">
        <v>21</v>
      </c>
      <c r="D103" s="70" t="s">
        <v>8</v>
      </c>
      <c r="E103" s="71">
        <v>3.5</v>
      </c>
      <c r="G103" s="8"/>
      <c r="H103" s="7"/>
    </row>
    <row r="104" spans="1:8" ht="17.25">
      <c r="A104" s="66"/>
      <c r="B104" s="66"/>
      <c r="C104" s="69" t="s">
        <v>22</v>
      </c>
      <c r="D104" s="70" t="s">
        <v>23</v>
      </c>
      <c r="E104" s="71">
        <v>6.15</v>
      </c>
      <c r="G104" s="8"/>
      <c r="H104" s="7"/>
    </row>
    <row r="105" spans="1:8" ht="17.25">
      <c r="A105" s="66"/>
      <c r="B105" s="66"/>
      <c r="C105" s="69" t="s">
        <v>24</v>
      </c>
      <c r="D105" s="70" t="s">
        <v>8</v>
      </c>
      <c r="E105" s="71">
        <v>6.1</v>
      </c>
      <c r="G105" s="8"/>
      <c r="H105" s="7"/>
    </row>
    <row r="106" spans="1:8" ht="17.25">
      <c r="A106" s="66"/>
      <c r="B106" s="66"/>
      <c r="C106" s="69" t="s">
        <v>25</v>
      </c>
      <c r="D106" s="70" t="s">
        <v>26</v>
      </c>
      <c r="E106" s="71">
        <v>3.8</v>
      </c>
      <c r="G106" s="8"/>
      <c r="H106" s="7"/>
    </row>
    <row r="107" spans="1:8" ht="17.25">
      <c r="A107" s="66"/>
      <c r="B107" s="66"/>
      <c r="C107" s="72" t="s">
        <v>27</v>
      </c>
      <c r="D107" s="73" t="s">
        <v>9</v>
      </c>
      <c r="E107" s="71">
        <v>3.5</v>
      </c>
      <c r="G107" s="8"/>
      <c r="H107" s="7"/>
    </row>
    <row r="108" spans="1:8" ht="17.25">
      <c r="A108" s="66"/>
      <c r="B108" s="66"/>
      <c r="C108" s="69" t="s">
        <v>30</v>
      </c>
      <c r="D108" s="73" t="s">
        <v>9</v>
      </c>
      <c r="E108" s="71">
        <v>3.5</v>
      </c>
      <c r="G108" s="8"/>
      <c r="H108" s="7"/>
    </row>
    <row r="109" spans="1:8" ht="17.25">
      <c r="A109" s="66"/>
      <c r="B109" s="66"/>
      <c r="C109" s="69" t="s">
        <v>40</v>
      </c>
      <c r="D109" s="70" t="s">
        <v>8</v>
      </c>
      <c r="E109" s="71">
        <v>6.5</v>
      </c>
      <c r="G109" s="8"/>
      <c r="H109" s="7"/>
    </row>
    <row r="110" spans="1:8" ht="17.25">
      <c r="A110" s="66"/>
      <c r="B110" s="66"/>
      <c r="C110" s="72" t="s">
        <v>41</v>
      </c>
      <c r="D110" s="73" t="s">
        <v>8</v>
      </c>
      <c r="E110" s="71">
        <v>6</v>
      </c>
      <c r="G110" s="8"/>
      <c r="H110" s="7"/>
    </row>
    <row r="111" spans="1:8" ht="17.25">
      <c r="A111" s="66"/>
      <c r="B111" s="66"/>
      <c r="C111" s="69" t="s">
        <v>28</v>
      </c>
      <c r="D111" s="70" t="s">
        <v>29</v>
      </c>
      <c r="E111" s="71">
        <v>3.8</v>
      </c>
      <c r="G111" s="8"/>
      <c r="H111" s="7"/>
    </row>
    <row r="112" spans="1:8" ht="17.25">
      <c r="A112" s="66"/>
      <c r="B112" s="66"/>
      <c r="C112" s="69"/>
      <c r="D112" s="70"/>
      <c r="E112" s="71"/>
      <c r="G112" s="35"/>
      <c r="H112" s="7"/>
    </row>
    <row r="113" spans="1:8" ht="13.5">
      <c r="A113" s="66"/>
      <c r="B113" s="66"/>
      <c r="C113" s="66"/>
      <c r="D113" s="66"/>
      <c r="E113" s="68"/>
      <c r="G113" s="35"/>
      <c r="H113" s="7"/>
    </row>
    <row r="114" spans="1:8" ht="15.75">
      <c r="A114" s="66"/>
      <c r="B114" s="66"/>
      <c r="C114" s="66" t="s">
        <v>38</v>
      </c>
      <c r="D114" s="82">
        <v>43218</v>
      </c>
      <c r="E114" s="83"/>
      <c r="G114" s="35"/>
      <c r="H114" s="7"/>
    </row>
    <row r="115" spans="7:8" ht="13.5">
      <c r="G115" s="35"/>
      <c r="H115" s="7"/>
    </row>
    <row r="116" spans="7:8" ht="13.5">
      <c r="G116" s="35"/>
      <c r="H116" s="7"/>
    </row>
    <row r="117" spans="7:8" ht="13.5">
      <c r="G117" s="35"/>
      <c r="H117" s="7"/>
    </row>
    <row r="118" spans="7:8" ht="13.5">
      <c r="G118" s="35"/>
      <c r="H118" s="7"/>
    </row>
    <row r="119" spans="7:8" ht="13.5">
      <c r="G119" s="35"/>
      <c r="H119" s="7"/>
    </row>
    <row r="120" spans="7:8" ht="13.5">
      <c r="G120" s="35"/>
      <c r="H120" s="7"/>
    </row>
    <row r="121" spans="7:8" ht="13.5">
      <c r="G121" s="35"/>
      <c r="H121" s="7"/>
    </row>
    <row r="122" spans="7:8" ht="13.5">
      <c r="G122" s="35"/>
      <c r="H122" s="7"/>
    </row>
    <row r="123" spans="7:8" ht="13.5">
      <c r="G123" s="35"/>
      <c r="H123" s="7"/>
    </row>
    <row r="124" spans="7:8" ht="13.5">
      <c r="G124" s="35"/>
      <c r="H124" s="7"/>
    </row>
    <row r="125" spans="7:8" ht="13.5">
      <c r="G125" s="35"/>
      <c r="H125" s="7"/>
    </row>
    <row r="126" spans="7:8" ht="13.5">
      <c r="G126" s="35"/>
      <c r="H126" s="7"/>
    </row>
    <row r="127" spans="7:8" ht="13.5">
      <c r="G127" s="35"/>
      <c r="H127" s="7"/>
    </row>
    <row r="128" spans="7:8" ht="13.5">
      <c r="G128" s="35"/>
      <c r="H128" s="7"/>
    </row>
    <row r="129" spans="7:8" ht="13.5">
      <c r="G129" s="35"/>
      <c r="H129" s="7"/>
    </row>
    <row r="130" spans="7:10" ht="13.5">
      <c r="G130" s="35"/>
      <c r="H130" s="7"/>
      <c r="I130" s="36"/>
      <c r="J130" s="4"/>
    </row>
    <row r="131" spans="7:8" ht="13.5">
      <c r="G131" s="35"/>
      <c r="H131" s="7"/>
    </row>
    <row r="132" spans="7:8" ht="13.5">
      <c r="G132" s="35"/>
      <c r="H132" s="7"/>
    </row>
  </sheetData>
  <sheetProtection sheet="1" selectLockedCells="1"/>
  <mergeCells count="56">
    <mergeCell ref="A2:G2"/>
    <mergeCell ref="I2:K2"/>
    <mergeCell ref="I3:K3"/>
    <mergeCell ref="B8:C8"/>
    <mergeCell ref="B7:C7"/>
    <mergeCell ref="J39:K39"/>
    <mergeCell ref="J40:K40"/>
    <mergeCell ref="A30:G30"/>
    <mergeCell ref="I30:L30"/>
    <mergeCell ref="A44:G44"/>
    <mergeCell ref="I44:L44"/>
    <mergeCell ref="J37:K37"/>
    <mergeCell ref="J19:K19"/>
    <mergeCell ref="J20:K20"/>
    <mergeCell ref="A1:G1"/>
    <mergeCell ref="I1:K1"/>
    <mergeCell ref="D78:E78"/>
    <mergeCell ref="A58:G58"/>
    <mergeCell ref="I58:L58"/>
    <mergeCell ref="A73:G73"/>
    <mergeCell ref="I73:L73"/>
    <mergeCell ref="J35:K35"/>
    <mergeCell ref="A22:G22"/>
    <mergeCell ref="I22:L22"/>
    <mergeCell ref="A3:G3"/>
    <mergeCell ref="J13:K13"/>
    <mergeCell ref="J14:K14"/>
    <mergeCell ref="J15:K15"/>
    <mergeCell ref="J16:K16"/>
    <mergeCell ref="J21:K21"/>
    <mergeCell ref="J17:K17"/>
    <mergeCell ref="J18:K18"/>
    <mergeCell ref="D114:E114"/>
    <mergeCell ref="J56:K56"/>
    <mergeCell ref="J36:K36"/>
    <mergeCell ref="J49:K49"/>
    <mergeCell ref="J50:K50"/>
    <mergeCell ref="J51:K51"/>
    <mergeCell ref="J57:K57"/>
    <mergeCell ref="J53:K53"/>
    <mergeCell ref="J43:K43"/>
    <mergeCell ref="J38:K38"/>
    <mergeCell ref="J71:K71"/>
    <mergeCell ref="J65:K65"/>
    <mergeCell ref="J66:K66"/>
    <mergeCell ref="J67:K67"/>
    <mergeCell ref="J68:K68"/>
    <mergeCell ref="J41:K41"/>
    <mergeCell ref="J42:K42"/>
    <mergeCell ref="J69:K69"/>
    <mergeCell ref="J70:K70"/>
    <mergeCell ref="J54:K54"/>
    <mergeCell ref="J55:K55"/>
    <mergeCell ref="J52:K52"/>
    <mergeCell ref="J63:K63"/>
    <mergeCell ref="J64:K6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Amaudruz</dc:creator>
  <cp:keywords/>
  <dc:description/>
  <cp:lastModifiedBy>OTCT</cp:lastModifiedBy>
  <cp:lastPrinted>2017-12-26T12:24:58Z</cp:lastPrinted>
  <dcterms:created xsi:type="dcterms:W3CDTF">2015-10-18T09:17:07Z</dcterms:created>
  <dcterms:modified xsi:type="dcterms:W3CDTF">2018-04-13T19:31:52Z</dcterms:modified>
  <cp:category/>
  <cp:version/>
  <cp:contentType/>
  <cp:contentStatus/>
</cp:coreProperties>
</file>